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750" windowWidth="15480" windowHeight="11640"/>
  </bookViews>
  <sheets>
    <sheet name="форма 2п" sheetId="1" r:id="rId1"/>
  </sheets>
  <definedNames>
    <definedName name="_xlnm._FilterDatabase" localSheetId="0" hidden="1">'форма 2п'!$B$7:$K$110</definedName>
    <definedName name="_xlnm.Print_Titles" localSheetId="0">'форма 2п'!$4:$6</definedName>
    <definedName name="_xlnm.Print_Area" localSheetId="0">'форма 2п'!$A$1:$K$112</definedName>
  </definedNames>
  <calcPr calcId="124519"/>
</workbook>
</file>

<file path=xl/calcChain.xml><?xml version="1.0" encoding="utf-8"?>
<calcChain xmlns="http://schemas.openxmlformats.org/spreadsheetml/2006/main">
  <c r="J22" i="1"/>
  <c r="I22"/>
  <c r="K20"/>
  <c r="K22"/>
  <c r="K24"/>
  <c r="K26"/>
  <c r="K27"/>
  <c r="K29"/>
  <c r="K30"/>
  <c r="K31"/>
  <c r="K33"/>
  <c r="K34"/>
  <c r="K35"/>
  <c r="K37"/>
  <c r="K38"/>
  <c r="K40"/>
  <c r="K41"/>
  <c r="K42"/>
  <c r="K44"/>
  <c r="K45"/>
  <c r="K46"/>
  <c r="K47"/>
  <c r="K48"/>
  <c r="K49"/>
  <c r="K51"/>
  <c r="K52"/>
  <c r="K55"/>
  <c r="K57"/>
  <c r="K59"/>
  <c r="K63"/>
  <c r="K64"/>
  <c r="K65"/>
  <c r="K66"/>
  <c r="K67"/>
  <c r="K69"/>
  <c r="K70"/>
  <c r="K71"/>
  <c r="K73"/>
  <c r="K74"/>
  <c r="K75"/>
  <c r="K77"/>
  <c r="K78"/>
  <c r="K80"/>
  <c r="K81"/>
  <c r="K83"/>
  <c r="K84"/>
  <c r="K85"/>
  <c r="K87"/>
  <c r="K88"/>
  <c r="K89"/>
  <c r="K90"/>
  <c r="K91"/>
  <c r="K92"/>
  <c r="K93"/>
  <c r="K95"/>
  <c r="K97"/>
  <c r="K98"/>
  <c r="K99"/>
  <c r="K100"/>
  <c r="K103"/>
  <c r="K104"/>
  <c r="K105"/>
  <c r="K107"/>
  <c r="K108"/>
  <c r="K109"/>
  <c r="K110"/>
  <c r="J20"/>
  <c r="J24"/>
  <c r="J26"/>
  <c r="J27"/>
  <c r="J29"/>
  <c r="J30"/>
  <c r="J31"/>
  <c r="J33"/>
  <c r="J34"/>
  <c r="J35"/>
  <c r="J37"/>
  <c r="J38"/>
  <c r="J40"/>
  <c r="J41"/>
  <c r="J42"/>
  <c r="J44"/>
  <c r="J45"/>
  <c r="J46"/>
  <c r="J47"/>
  <c r="J48"/>
  <c r="J49"/>
  <c r="J51"/>
  <c r="J52"/>
  <c r="J55"/>
  <c r="J57"/>
  <c r="J59"/>
  <c r="J63"/>
  <c r="J64"/>
  <c r="J65"/>
  <c r="J66"/>
  <c r="J67"/>
  <c r="J69"/>
  <c r="J70"/>
  <c r="J71"/>
  <c r="J73"/>
  <c r="J74"/>
  <c r="J75"/>
  <c r="J77"/>
  <c r="J78"/>
  <c r="J80"/>
  <c r="J81"/>
  <c r="J83"/>
  <c r="J84"/>
  <c r="J85"/>
  <c r="J87"/>
  <c r="J88"/>
  <c r="J89"/>
  <c r="J90"/>
  <c r="J91"/>
  <c r="J92"/>
  <c r="J93"/>
  <c r="J95"/>
  <c r="J97"/>
  <c r="J98"/>
  <c r="J99"/>
  <c r="J100"/>
  <c r="J103"/>
  <c r="J104"/>
  <c r="J105"/>
  <c r="J107"/>
  <c r="J108"/>
  <c r="J109"/>
  <c r="J110"/>
  <c r="I109"/>
  <c r="I110"/>
  <c r="I20"/>
  <c r="I24"/>
  <c r="I26"/>
  <c r="I27"/>
  <c r="I29"/>
  <c r="I30"/>
  <c r="I31"/>
  <c r="I33"/>
  <c r="I34"/>
  <c r="I35"/>
  <c r="I37"/>
  <c r="I38"/>
  <c r="I40"/>
  <c r="I41"/>
  <c r="I42"/>
  <c r="I44"/>
  <c r="I45"/>
  <c r="I46"/>
  <c r="I47"/>
  <c r="I48"/>
  <c r="I49"/>
  <c r="I51"/>
  <c r="I52"/>
  <c r="I55"/>
  <c r="I57"/>
  <c r="I59"/>
  <c r="I63"/>
  <c r="I64"/>
  <c r="I65"/>
  <c r="I67"/>
  <c r="I69"/>
  <c r="I70"/>
  <c r="I71"/>
  <c r="I73"/>
  <c r="I74"/>
  <c r="I75"/>
  <c r="I77"/>
  <c r="I78"/>
  <c r="I80"/>
  <c r="I81"/>
  <c r="I83"/>
  <c r="I84"/>
  <c r="I85"/>
  <c r="I87"/>
  <c r="I88"/>
  <c r="I89"/>
  <c r="I90"/>
  <c r="I91"/>
  <c r="I92"/>
  <c r="I93"/>
  <c r="I95"/>
  <c r="I97"/>
  <c r="I98"/>
  <c r="I99"/>
  <c r="I100"/>
  <c r="I103"/>
  <c r="I104"/>
  <c r="I105"/>
  <c r="I107"/>
  <c r="I108"/>
  <c r="K13"/>
  <c r="I12"/>
  <c r="K11"/>
  <c r="K12"/>
  <c r="K14"/>
  <c r="K15"/>
  <c r="K16"/>
  <c r="J11"/>
  <c r="J12"/>
  <c r="J13"/>
  <c r="J14"/>
  <c r="J15"/>
  <c r="J16"/>
  <c r="I11"/>
  <c r="I13"/>
  <c r="I14"/>
  <c r="I15"/>
  <c r="I16"/>
  <c r="K10"/>
  <c r="J10"/>
  <c r="I10"/>
  <c r="H68"/>
  <c r="K68" s="1"/>
  <c r="H53"/>
  <c r="K53" s="1"/>
  <c r="D107"/>
  <c r="D103"/>
  <c r="I68" l="1"/>
  <c r="I53"/>
  <c r="J68"/>
  <c r="J53"/>
</calcChain>
</file>

<file path=xl/sharedStrings.xml><?xml version="1.0" encoding="utf-8"?>
<sst xmlns="http://schemas.openxmlformats.org/spreadsheetml/2006/main" count="210" uniqueCount="141">
  <si>
    <t>млн. руб.</t>
  </si>
  <si>
    <t xml:space="preserve">млн.руб. </t>
  </si>
  <si>
    <t>в ценах соответствующих лет; млн. руб.</t>
  </si>
  <si>
    <t>Ввод в действие жилых домов</t>
  </si>
  <si>
    <t>тыс. кв. м. в общей площади</t>
  </si>
  <si>
    <t>%</t>
  </si>
  <si>
    <t>Оборот розничной торговли</t>
  </si>
  <si>
    <t>Оборот общественного питания</t>
  </si>
  <si>
    <t>Объем платных услуг населению</t>
  </si>
  <si>
    <t>единиц</t>
  </si>
  <si>
    <t>тыс. чел.</t>
  </si>
  <si>
    <t xml:space="preserve">млрд. руб. </t>
  </si>
  <si>
    <t>Инвестиции в основной капитал</t>
  </si>
  <si>
    <t>Объем инвестиций в основной капитал за счет всех источников финансирования (без субъектов малого предпринимательства и объемов инвестиций, не наблюдаемых прямыми статистическими методами) - всего</t>
  </si>
  <si>
    <t>Собственные средства</t>
  </si>
  <si>
    <t>млн. рублей</t>
  </si>
  <si>
    <t>Заемные средства других организаций</t>
  </si>
  <si>
    <t>Прочие</t>
  </si>
  <si>
    <t>млн.руб.</t>
  </si>
  <si>
    <t xml:space="preserve"> </t>
  </si>
  <si>
    <t>Уровень зарегистрированной безработицы (на конец года)</t>
  </si>
  <si>
    <t>Численность безработных, зарегистрированных в  государственных учреждениях службы занятости населения (на конец года)</t>
  </si>
  <si>
    <t>чел.</t>
  </si>
  <si>
    <t>Численность детей в дошкольных образовательных учреждениях</t>
  </si>
  <si>
    <t xml:space="preserve">Обеспеченность: </t>
  </si>
  <si>
    <t>больничными койками на 10 000 человек населения</t>
  </si>
  <si>
    <t xml:space="preserve"> коек </t>
  </si>
  <si>
    <t>общедоступными  библиотеками</t>
  </si>
  <si>
    <t>учрежд. на 100 тыс.населения</t>
  </si>
  <si>
    <t>учреждениями культурно-досугового типа</t>
  </si>
  <si>
    <t>дошкольными образовательными учреждениями</t>
  </si>
  <si>
    <t>Численность иностранных граждан, прибывших в регион по цели поездки туризм</t>
  </si>
  <si>
    <t>Численность российских граждан, выехавших за границу</t>
  </si>
  <si>
    <t>Среднесписочная численность работников организаций (без внешних совместителей)</t>
  </si>
  <si>
    <t>мест на 1000 детей в возрасте 1-6 лет</t>
  </si>
  <si>
    <t>Показатели</t>
  </si>
  <si>
    <t>Единица измерения</t>
  </si>
  <si>
    <t>отчет</t>
  </si>
  <si>
    <t>прогноз</t>
  </si>
  <si>
    <t>Численность населения (среднегодовая)</t>
  </si>
  <si>
    <t>Все население (среднегодовая)</t>
  </si>
  <si>
    <t>тыс.чел.</t>
  </si>
  <si>
    <t>Общий коэффициент рождаемости</t>
  </si>
  <si>
    <t>число родившихся на 1000 человек населения</t>
  </si>
  <si>
    <t>Общий коэффициент смертности</t>
  </si>
  <si>
    <t>число умерших на 1000 человек населения</t>
  </si>
  <si>
    <t>Коэффициент естественного прироста населения</t>
  </si>
  <si>
    <t>на 1000 человек населения</t>
  </si>
  <si>
    <t xml:space="preserve">млн. руб. </t>
  </si>
  <si>
    <t>Обрабатывающие производства</t>
  </si>
  <si>
    <t>Оборот малых и средних предприятий, включая микропредприятия</t>
  </si>
  <si>
    <t>Среднесписочная численность работников малых и средних предприятий, включая микропредприятия (без внешних совместителей)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</si>
  <si>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</si>
  <si>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</si>
  <si>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Среднемесячная начисленная заработная плата наемных работников в организациях, у индивидуальных предпринимателей и физических лиц (среднемесячный доход от трудовой деятельности)</t>
  </si>
  <si>
    <t>базовый</t>
  </si>
  <si>
    <t>консервативный</t>
  </si>
  <si>
    <t>целевой</t>
  </si>
  <si>
    <t>1 вариант</t>
  </si>
  <si>
    <t>2 вариант</t>
  </si>
  <si>
    <t>3 вариант</t>
  </si>
  <si>
    <t>Численность населения трудоспособного возраста</t>
  </si>
  <si>
    <t>Численность населения старше трудоспособного возраста</t>
  </si>
  <si>
    <t>Миграционный прирост (убыль)</t>
  </si>
  <si>
    <t>тыс. чел</t>
  </si>
  <si>
    <t>Количество малых и средних предприятий, включая микропредприятия (на конец года)</t>
  </si>
  <si>
    <t>Привлеченные средства, из них:</t>
  </si>
  <si>
    <t xml:space="preserve">     кредиты банков, в том числе:</t>
  </si>
  <si>
    <t>Бюджетные средства, в том числе:</t>
  </si>
  <si>
    <t xml:space="preserve">     федеральный бюджет</t>
  </si>
  <si>
    <t xml:space="preserve">     бюджеты субъектов Российской Федерации</t>
  </si>
  <si>
    <t xml:space="preserve">     из местных бюджетов</t>
  </si>
  <si>
    <t xml:space="preserve">     кредиты иностранных банков</t>
  </si>
  <si>
    <t>Налоговые и неналоговые доходы, всего</t>
  </si>
  <si>
    <t xml:space="preserve">     налог на прибыль организаций</t>
  </si>
  <si>
    <t xml:space="preserve">     налог на доходы физических лиц</t>
  </si>
  <si>
    <t xml:space="preserve">     налог на добычу полезных ископаемых</t>
  </si>
  <si>
    <t xml:space="preserve">     акцизы</t>
  </si>
  <si>
    <t xml:space="preserve">     налог, взимаемый в связи с применением упрощенной системы налогообложения</t>
  </si>
  <si>
    <t xml:space="preserve">     налог на имущество физических лиц</t>
  </si>
  <si>
    <t xml:space="preserve">     налог на имущество организаций</t>
  </si>
  <si>
    <t xml:space="preserve">     налог на игорный бизнес</t>
  </si>
  <si>
    <t xml:space="preserve">     транспортный налог</t>
  </si>
  <si>
    <t xml:space="preserve">     земельный налог</t>
  </si>
  <si>
    <t>Неналоговые доходы</t>
  </si>
  <si>
    <t>Безвозмездные поступления всего, в том числе</t>
  </si>
  <si>
    <t xml:space="preserve">     субсидии из федерального бюджета</t>
  </si>
  <si>
    <t xml:space="preserve">     субвенции из федерального бюджета</t>
  </si>
  <si>
    <t xml:space="preserve">     дотации из федерального бюджета, в том числе:</t>
  </si>
  <si>
    <t xml:space="preserve">     дотации на выравнивание бюджетной обеспеченности</t>
  </si>
  <si>
    <t xml:space="preserve">     общегосударственные вопросы</t>
  </si>
  <si>
    <t xml:space="preserve">     национальная оборона</t>
  </si>
  <si>
    <t xml:space="preserve">     национальная безопасность и правоохранительная деятельность</t>
  </si>
  <si>
    <t xml:space="preserve">     национальная экономика</t>
  </si>
  <si>
    <t xml:space="preserve">     жилищно-коммунальное хозяйство</t>
  </si>
  <si>
    <t xml:space="preserve">     охрана окружающей среды</t>
  </si>
  <si>
    <t xml:space="preserve">     образование</t>
  </si>
  <si>
    <t xml:space="preserve">     культура, кинематография</t>
  </si>
  <si>
    <t xml:space="preserve">     здравоохранение</t>
  </si>
  <si>
    <t xml:space="preserve">     социальная политика</t>
  </si>
  <si>
    <t xml:space="preserve">     физическая культура и спорт</t>
  </si>
  <si>
    <t xml:space="preserve">     средства массовой информации</t>
  </si>
  <si>
    <t xml:space="preserve">     обслуживание государственного и муниципального долга</t>
  </si>
  <si>
    <t>руб/мес</t>
  </si>
  <si>
    <t>Налоговые доходы консолидированного бюджета всего, в том числе:</t>
  </si>
  <si>
    <t>Государственный долг муниципального образования</t>
  </si>
  <si>
    <t>рублей</t>
  </si>
  <si>
    <t>Общая численность безработных граждан</t>
  </si>
  <si>
    <t>Фонд заработной платы работников организаций</t>
  </si>
  <si>
    <t>Население</t>
  </si>
  <si>
    <t>Производство товаров и услуг</t>
  </si>
  <si>
    <t>Промышленное производство:</t>
  </si>
  <si>
    <t>Объем отгруженных товаров собственного производства, выполненных работ и услуг собственными силами - РАЗДЕЛ: Обрабатывающие производства*</t>
  </si>
  <si>
    <t>Объем отгруженных товаров собственного производства, выполненных работ и услуг собственными силами - РАЗДЕЛ: Обеспечение электрической энергией, газом и паром; кондиционирование воздуха*</t>
  </si>
  <si>
    <t>Объем отгруженных товаров собственного производства, выполненных работ и услуг собственными силами - РАЗДЕЛ: Водоснабжение; водоотведение, организация сбора и утилизации отходов, деятельность по ликвидации загрязнений*</t>
  </si>
  <si>
    <t>Строительство</t>
  </si>
  <si>
    <t>Объем работ, выполненных по виду экономической деятельности "Строительство"*</t>
  </si>
  <si>
    <t>Торговля и услуги населению</t>
  </si>
  <si>
    <t>в ценах соответствующих лет; 
млн. руб.</t>
  </si>
  <si>
    <t>Малое и среднее предпринимательство, включая микропредприятия</t>
  </si>
  <si>
    <t xml:space="preserve">Распределение инвестиций  в основной капитал по источникам финансирования (без субъектов малого предпринимательства и объема инвестиций, не наблюдаемых прямыми статистическими методами) </t>
  </si>
  <si>
    <t xml:space="preserve">Бюджет города-курорта Пятигорска </t>
  </si>
  <si>
    <t>Доходы  местного  бюджета - всего</t>
  </si>
  <si>
    <t>Расходы местного  бюджета - всего, в том числе по направлениям:</t>
  </si>
  <si>
    <t xml:space="preserve">      Дефицит(-),профицит(+) местного  бюджета</t>
  </si>
  <si>
    <t>Труд и занятость</t>
  </si>
  <si>
    <t>Номинальная начисленная среднемесячная заработная плата работников организаций*</t>
  </si>
  <si>
    <t>Развитие социальной сферы</t>
  </si>
  <si>
    <t>Туризм</t>
  </si>
  <si>
    <t>Все страны</t>
  </si>
  <si>
    <t xml:space="preserve">   Страны вне СНГ</t>
  </si>
  <si>
    <t xml:space="preserve">   Страны СНГ</t>
  </si>
  <si>
    <t xml:space="preserve">    Страны вне СНГ</t>
  </si>
  <si>
    <t xml:space="preserve">    Страны СНГ</t>
  </si>
  <si>
    <t>Количество российских посетителей из других регионов (резидентов)</t>
  </si>
  <si>
    <t>отклонение</t>
  </si>
  <si>
    <t xml:space="preserve">Инвестиции </t>
  </si>
  <si>
    <t>Мониторинг среднесрочного прогноза социально-экономического развития  города-курорта Пятигорска за 2019 год</t>
  </si>
  <si>
    <t>нет отчетности</t>
  </si>
  <si>
    <t>с 1 июня</t>
  </si>
  <si>
    <t>Приложение 1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</si>
</sst>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5">
    <font>
      <sz val="10"/>
      <name val="Arial Cyr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name val="Arial Cyr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sz val="14"/>
      <color indexed="8"/>
      <name val="Arial Cyr"/>
      <family val="2"/>
      <charset val="204"/>
    </font>
    <font>
      <b/>
      <sz val="36"/>
      <name val="Arial Cyr"/>
      <charset val="204"/>
    </font>
    <font>
      <b/>
      <sz val="26"/>
      <name val="Times New Roman"/>
      <family val="1"/>
      <charset val="204"/>
    </font>
    <font>
      <sz val="2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sz val="2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Continuous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 shrinkToFit="1"/>
    </xf>
    <xf numFmtId="0" fontId="2" fillId="0" borderId="1" xfId="0" applyFont="1" applyFill="1" applyBorder="1" applyAlignment="1">
      <alignment horizontal="left" vertical="center" wrapText="1" shrinkToFi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wrapText="1" shrinkToFit="1"/>
    </xf>
    <xf numFmtId="0" fontId="4" fillId="0" borderId="1" xfId="0" applyFont="1" applyFill="1" applyBorder="1" applyAlignment="1">
      <alignment horizontal="left" vertical="center" wrapText="1" shrinkToFit="1"/>
    </xf>
    <xf numFmtId="0" fontId="5" fillId="0" borderId="0" xfId="0" applyFont="1" applyFill="1"/>
    <xf numFmtId="0" fontId="5" fillId="0" borderId="1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vertical="center" wrapText="1" shrinkToFit="1"/>
    </xf>
    <xf numFmtId="0" fontId="7" fillId="0" borderId="0" xfId="0" applyFont="1" applyFill="1" applyAlignment="1">
      <alignment vertical="center"/>
    </xf>
    <xf numFmtId="165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8" fillId="0" borderId="0" xfId="0" applyFont="1" applyFill="1" applyAlignment="1">
      <alignment horizontal="center" vertical="center"/>
    </xf>
    <xf numFmtId="0" fontId="4" fillId="0" borderId="0" xfId="0" applyNumberFormat="1" applyFont="1" applyFill="1" applyAlignment="1">
      <alignment wrapText="1"/>
    </xf>
    <xf numFmtId="0" fontId="4" fillId="0" borderId="0" xfId="0" applyFont="1" applyAlignment="1">
      <alignment wrapText="1"/>
    </xf>
    <xf numFmtId="0" fontId="9" fillId="0" borderId="0" xfId="0" applyFont="1" applyFill="1"/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4" fillId="0" borderId="1" xfId="0" applyFont="1" applyFill="1" applyBorder="1" applyAlignment="1">
      <alignment horizontal="left" vertical="top" wrapText="1" shrinkToFit="1"/>
    </xf>
    <xf numFmtId="0" fontId="5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6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 applyProtection="1">
      <alignment horizontal="center" vertical="center"/>
      <protection locked="0"/>
    </xf>
    <xf numFmtId="165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0" fontId="4" fillId="0" borderId="0" xfId="0" applyFont="1" applyFill="1"/>
    <xf numFmtId="0" fontId="1" fillId="3" borderId="1" xfId="0" applyFont="1" applyFill="1" applyBorder="1" applyAlignment="1" applyProtection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/>
    <xf numFmtId="3" fontId="4" fillId="3" borderId="1" xfId="0" applyNumberFormat="1" applyFont="1" applyFill="1" applyBorder="1" applyAlignment="1">
      <alignment horizontal="center" vertical="center"/>
    </xf>
    <xf numFmtId="165" fontId="4" fillId="3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left" vertical="center" wrapText="1" shrinkToFit="1"/>
    </xf>
    <xf numFmtId="0" fontId="12" fillId="0" borderId="1" xfId="0" applyFont="1" applyFill="1" applyBorder="1" applyAlignment="1" applyProtection="1">
      <alignment horizontal="left" vertical="center" wrapText="1" shrinkToFit="1"/>
    </xf>
    <xf numFmtId="0" fontId="11" fillId="0" borderId="1" xfId="0" applyFont="1" applyFill="1" applyBorder="1" applyAlignment="1" applyProtection="1">
      <alignment horizontal="left" vertical="center" wrapText="1" shrinkToFit="1"/>
    </xf>
    <xf numFmtId="0" fontId="12" fillId="0" borderId="1" xfId="0" applyFont="1" applyFill="1" applyBorder="1" applyAlignment="1">
      <alignment horizontal="left" vertical="center" wrapText="1" shrinkToFit="1"/>
    </xf>
    <xf numFmtId="0" fontId="13" fillId="0" borderId="1" xfId="0" applyFont="1" applyFill="1" applyBorder="1" applyAlignment="1" applyProtection="1">
      <alignment horizontal="left" vertical="center" wrapText="1" shrinkToFit="1"/>
    </xf>
    <xf numFmtId="0" fontId="11" fillId="0" borderId="1" xfId="0" applyFont="1" applyFill="1" applyBorder="1" applyAlignment="1" applyProtection="1">
      <alignment vertical="center" wrapText="1" shrinkToFit="1"/>
    </xf>
    <xf numFmtId="0" fontId="11" fillId="0" borderId="1" xfId="0" applyFont="1" applyFill="1" applyBorder="1" applyAlignment="1" applyProtection="1">
      <alignment horizontal="left" vertical="top" wrapText="1" shrinkToFit="1"/>
    </xf>
    <xf numFmtId="0" fontId="4" fillId="0" borderId="1" xfId="0" applyFont="1" applyFill="1" applyBorder="1" applyAlignment="1">
      <alignment wrapText="1"/>
    </xf>
    <xf numFmtId="3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1" xfId="0" applyNumberFormat="1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 shrinkToFit="1"/>
    </xf>
    <xf numFmtId="4" fontId="4" fillId="0" borderId="1" xfId="0" applyNumberFormat="1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left" vertical="center" wrapText="1" shrinkToFit="1"/>
    </xf>
    <xf numFmtId="0" fontId="2" fillId="0" borderId="0" xfId="0" applyFont="1" applyFill="1" applyBorder="1" applyAlignment="1" applyProtection="1">
      <alignment horizontal="center" vertical="center" wrapText="1"/>
    </xf>
    <xf numFmtId="2" fontId="4" fillId="2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2" fontId="4" fillId="3" borderId="0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Alignment="1">
      <alignment horizontal="right" vertical="center"/>
    </xf>
    <xf numFmtId="2" fontId="4" fillId="4" borderId="2" xfId="0" applyNumberFormat="1" applyFont="1" applyFill="1" applyBorder="1" applyAlignment="1">
      <alignment horizontal="center" vertical="center" wrapText="1"/>
    </xf>
    <xf numFmtId="2" fontId="4" fillId="4" borderId="3" xfId="0" applyNumberFormat="1" applyFont="1" applyFill="1" applyBorder="1" applyAlignment="1">
      <alignment horizontal="center" vertical="center" wrapText="1"/>
    </xf>
    <xf numFmtId="2" fontId="4" fillId="4" borderId="4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 applyProtection="1">
      <alignment horizontal="center" vertical="center" wrapText="1"/>
    </xf>
    <xf numFmtId="0" fontId="1" fillId="0" borderId="9" xfId="0" applyFont="1" applyFill="1" applyBorder="1" applyAlignment="1" applyProtection="1">
      <alignment horizontal="center" vertical="center" wrapText="1"/>
    </xf>
    <xf numFmtId="0" fontId="1" fillId="0" borderId="10" xfId="0" applyFont="1" applyFill="1" applyBorder="1" applyAlignment="1" applyProtection="1">
      <alignment horizontal="center" vertical="center" wrapText="1"/>
    </xf>
    <xf numFmtId="0" fontId="1" fillId="0" borderId="11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1" fillId="0" borderId="13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18"/>
  <sheetViews>
    <sheetView tabSelected="1" view="pageBreakPreview" topLeftCell="E1" zoomScale="59" zoomScaleNormal="75" zoomScaleSheetLayoutView="59" workbookViewId="0">
      <pane ySplit="8" topLeftCell="A285" activePane="bottomLeft" state="frozen"/>
      <selection pane="bottomLeft" activeCell="P12" sqref="P12"/>
    </sheetView>
  </sheetViews>
  <sheetFormatPr defaultRowHeight="18"/>
  <cols>
    <col min="1" max="1" width="9.140625" style="10"/>
    <col min="2" max="2" width="62.5703125" style="10" customWidth="1"/>
    <col min="3" max="3" width="43.42578125" style="10" customWidth="1"/>
    <col min="4" max="4" width="15.140625" style="10" customWidth="1"/>
    <col min="5" max="5" width="22.140625" style="10" customWidth="1"/>
    <col min="6" max="6" width="16.7109375" style="10" customWidth="1"/>
    <col min="7" max="7" width="16.42578125" style="10" customWidth="1"/>
    <col min="8" max="8" width="18" style="10" customWidth="1"/>
    <col min="9" max="9" width="21.42578125" style="10" customWidth="1"/>
    <col min="10" max="10" width="16.85546875" style="10" customWidth="1"/>
    <col min="11" max="11" width="20.28515625" style="10" customWidth="1"/>
    <col min="12" max="16384" width="9.140625" style="10"/>
  </cols>
  <sheetData>
    <row r="1" spans="2:16" ht="45">
      <c r="B1" s="14"/>
      <c r="C1" s="14"/>
      <c r="D1" s="14"/>
      <c r="E1" s="14"/>
      <c r="F1" s="14"/>
      <c r="G1" s="14"/>
      <c r="H1" s="14"/>
      <c r="I1" s="14"/>
      <c r="J1" s="82" t="s">
        <v>140</v>
      </c>
      <c r="K1" s="82"/>
    </row>
    <row r="2" spans="2:16" ht="77.25" customHeight="1">
      <c r="B2" s="94" t="s">
        <v>137</v>
      </c>
      <c r="C2" s="94"/>
      <c r="D2" s="94"/>
      <c r="E2" s="94"/>
      <c r="F2" s="94"/>
      <c r="G2" s="94"/>
      <c r="H2" s="94"/>
      <c r="I2" s="94"/>
      <c r="J2" s="94"/>
      <c r="K2" s="94"/>
      <c r="L2" s="18"/>
      <c r="M2" s="18"/>
      <c r="N2" s="18"/>
      <c r="O2" s="18"/>
      <c r="P2" s="18"/>
    </row>
    <row r="3" spans="2:16" ht="18.75">
      <c r="B3" s="42" t="s">
        <v>19</v>
      </c>
    </row>
    <row r="4" spans="2:16" ht="18.75" customHeight="1">
      <c r="B4" s="92" t="s">
        <v>35</v>
      </c>
      <c r="C4" s="92" t="s">
        <v>36</v>
      </c>
      <c r="D4" s="2" t="s">
        <v>37</v>
      </c>
      <c r="E4" s="96" t="s">
        <v>38</v>
      </c>
      <c r="F4" s="99"/>
      <c r="G4" s="100"/>
      <c r="H4" s="43" t="s">
        <v>37</v>
      </c>
      <c r="I4" s="86" t="s">
        <v>135</v>
      </c>
      <c r="J4" s="87"/>
      <c r="K4" s="88"/>
    </row>
    <row r="5" spans="2:16" ht="29.25" customHeight="1">
      <c r="B5" s="93"/>
      <c r="C5" s="93"/>
      <c r="D5" s="92">
        <v>2018</v>
      </c>
      <c r="E5" s="96">
        <v>2019</v>
      </c>
      <c r="F5" s="97"/>
      <c r="G5" s="98"/>
      <c r="H5" s="44">
        <v>2019</v>
      </c>
      <c r="I5" s="89"/>
      <c r="J5" s="90"/>
      <c r="K5" s="91"/>
    </row>
    <row r="6" spans="2:16" ht="37.5">
      <c r="B6" s="93"/>
      <c r="C6" s="93"/>
      <c r="D6" s="93"/>
      <c r="E6" s="1" t="s">
        <v>56</v>
      </c>
      <c r="F6" s="1" t="s">
        <v>55</v>
      </c>
      <c r="G6" s="1" t="s">
        <v>57</v>
      </c>
      <c r="H6" s="43"/>
      <c r="I6" s="1" t="s">
        <v>56</v>
      </c>
      <c r="J6" s="1" t="s">
        <v>55</v>
      </c>
      <c r="K6" s="1" t="s">
        <v>57</v>
      </c>
    </row>
    <row r="7" spans="2:16" ht="18.75">
      <c r="B7" s="95"/>
      <c r="C7" s="95"/>
      <c r="D7" s="95"/>
      <c r="E7" s="1" t="s">
        <v>58</v>
      </c>
      <c r="F7" s="1" t="s">
        <v>59</v>
      </c>
      <c r="G7" s="1" t="s">
        <v>60</v>
      </c>
      <c r="H7" s="43"/>
      <c r="I7" s="1" t="s">
        <v>58</v>
      </c>
      <c r="J7" s="1" t="s">
        <v>59</v>
      </c>
      <c r="K7" s="1" t="s">
        <v>60</v>
      </c>
    </row>
    <row r="8" spans="2:16" ht="18.75">
      <c r="B8" s="5" t="s">
        <v>109</v>
      </c>
      <c r="C8" s="3"/>
      <c r="D8" s="4"/>
      <c r="E8" s="4"/>
      <c r="F8" s="4"/>
      <c r="G8" s="4"/>
      <c r="H8" s="45"/>
      <c r="I8" s="4"/>
      <c r="J8" s="4"/>
      <c r="K8" s="4"/>
    </row>
    <row r="9" spans="2:16" ht="18.75">
      <c r="B9" s="5" t="s">
        <v>39</v>
      </c>
      <c r="C9" s="3"/>
      <c r="D9" s="4"/>
      <c r="E9" s="4"/>
      <c r="F9" s="4"/>
      <c r="G9" s="4"/>
      <c r="H9" s="45"/>
      <c r="I9" s="4"/>
      <c r="J9" s="4"/>
      <c r="K9" s="4"/>
    </row>
    <row r="10" spans="2:16" ht="32.25" customHeight="1">
      <c r="B10" s="5" t="s">
        <v>40</v>
      </c>
      <c r="C10" s="7" t="s">
        <v>41</v>
      </c>
      <c r="D10" s="4">
        <v>213.9</v>
      </c>
      <c r="E10" s="4">
        <v>213.75</v>
      </c>
      <c r="F10" s="4">
        <v>213.8</v>
      </c>
      <c r="G10" s="4">
        <v>213.9</v>
      </c>
      <c r="H10" s="45">
        <v>214.3</v>
      </c>
      <c r="I10" s="74">
        <f>(H10/E10*100)-100</f>
        <v>0.25730994152046094</v>
      </c>
      <c r="J10" s="74">
        <f>(H10/F10*100)-100</f>
        <v>0.23386342376052482</v>
      </c>
      <c r="K10" s="74">
        <f>(H10/G10*100)-100</f>
        <v>0.187003272557277</v>
      </c>
    </row>
    <row r="11" spans="2:16" ht="26.25" customHeight="1">
      <c r="B11" s="64" t="s">
        <v>61</v>
      </c>
      <c r="C11" s="7" t="s">
        <v>41</v>
      </c>
      <c r="D11" s="4">
        <v>129.69999999999999</v>
      </c>
      <c r="E11" s="4">
        <v>132.1</v>
      </c>
      <c r="F11" s="4">
        <v>133</v>
      </c>
      <c r="G11" s="4">
        <v>133.30000000000001</v>
      </c>
      <c r="H11" s="45">
        <v>129.69999999999999</v>
      </c>
      <c r="I11" s="74">
        <f t="shared" ref="I11:I74" si="0">(H11/E11*100)-100</f>
        <v>-1.8168054504163536</v>
      </c>
      <c r="J11" s="74">
        <f t="shared" ref="J11:J74" si="1">(H11/F11*100)-100</f>
        <v>-2.4812030075188005</v>
      </c>
      <c r="K11" s="74">
        <f t="shared" ref="K11:K74" si="2">(H11/G11*100)-100</f>
        <v>-2.7006751687922161</v>
      </c>
    </row>
    <row r="12" spans="2:16" ht="37.5">
      <c r="B12" s="64" t="s">
        <v>62</v>
      </c>
      <c r="C12" s="7" t="s">
        <v>41</v>
      </c>
      <c r="D12" s="4">
        <v>51.3</v>
      </c>
      <c r="E12" s="4">
        <v>48.55</v>
      </c>
      <c r="F12" s="4">
        <v>47.7</v>
      </c>
      <c r="G12" s="4">
        <v>47.5</v>
      </c>
      <c r="H12" s="45">
        <v>51.3</v>
      </c>
      <c r="I12" s="74">
        <f>(H12/E12*100)-100</f>
        <v>5.6642636457260522</v>
      </c>
      <c r="J12" s="74">
        <f t="shared" si="1"/>
        <v>7.5471698113207566</v>
      </c>
      <c r="K12" s="74">
        <f t="shared" si="2"/>
        <v>7.9999999999999858</v>
      </c>
    </row>
    <row r="13" spans="2:16" ht="37.5">
      <c r="B13" s="8" t="s">
        <v>42</v>
      </c>
      <c r="C13" s="7" t="s">
        <v>43</v>
      </c>
      <c r="D13" s="12">
        <v>9.6</v>
      </c>
      <c r="E13" s="4">
        <v>9.3000000000000007</v>
      </c>
      <c r="F13" s="4">
        <v>9.6</v>
      </c>
      <c r="G13" s="4">
        <v>9.8000000000000007</v>
      </c>
      <c r="H13" s="56">
        <v>9.4</v>
      </c>
      <c r="I13" s="74">
        <f t="shared" si="0"/>
        <v>1.0752688172043037</v>
      </c>
      <c r="J13" s="74">
        <f t="shared" si="1"/>
        <v>-2.0833333333333286</v>
      </c>
      <c r="K13" s="74">
        <f>(H13/G13*100)-100</f>
        <v>-4.0816326530612344</v>
      </c>
    </row>
    <row r="14" spans="2:16" ht="37.5">
      <c r="B14" s="8" t="s">
        <v>44</v>
      </c>
      <c r="C14" s="7" t="s">
        <v>45</v>
      </c>
      <c r="D14" s="32">
        <v>10</v>
      </c>
      <c r="E14" s="4">
        <v>10</v>
      </c>
      <c r="F14" s="4">
        <v>9.9</v>
      </c>
      <c r="G14" s="4">
        <v>9.9</v>
      </c>
      <c r="H14" s="56">
        <v>9.6999999999999993</v>
      </c>
      <c r="I14" s="74">
        <f t="shared" si="0"/>
        <v>-3</v>
      </c>
      <c r="J14" s="74">
        <f t="shared" si="1"/>
        <v>-2.020202020202035</v>
      </c>
      <c r="K14" s="74">
        <f t="shared" si="2"/>
        <v>-2.020202020202035</v>
      </c>
    </row>
    <row r="15" spans="2:16" ht="26.25" customHeight="1">
      <c r="B15" s="8" t="s">
        <v>46</v>
      </c>
      <c r="C15" s="7" t="s">
        <v>47</v>
      </c>
      <c r="D15" s="12">
        <v>-0.4</v>
      </c>
      <c r="E15" s="4">
        <v>-0.7</v>
      </c>
      <c r="F15" s="4">
        <v>-0.3</v>
      </c>
      <c r="G15" s="4">
        <v>-0.1</v>
      </c>
      <c r="H15" s="56">
        <v>2.87</v>
      </c>
      <c r="I15" s="74">
        <f t="shared" si="0"/>
        <v>-510.00000000000006</v>
      </c>
      <c r="J15" s="74">
        <f t="shared" si="1"/>
        <v>-1056.666666666667</v>
      </c>
      <c r="K15" s="74">
        <f t="shared" si="2"/>
        <v>-2970</v>
      </c>
    </row>
    <row r="16" spans="2:16" ht="27.75" customHeight="1">
      <c r="B16" s="8" t="s">
        <v>63</v>
      </c>
      <c r="C16" s="7" t="s">
        <v>64</v>
      </c>
      <c r="D16" s="32">
        <v>0.3</v>
      </c>
      <c r="E16" s="4">
        <v>0.1</v>
      </c>
      <c r="F16" s="4">
        <v>0.1</v>
      </c>
      <c r="G16" s="4">
        <v>0.1</v>
      </c>
      <c r="H16" s="47">
        <v>0.61</v>
      </c>
      <c r="I16" s="74">
        <f t="shared" si="0"/>
        <v>510</v>
      </c>
      <c r="J16" s="74">
        <f t="shared" si="1"/>
        <v>510</v>
      </c>
      <c r="K16" s="74">
        <f t="shared" si="2"/>
        <v>510</v>
      </c>
    </row>
    <row r="17" spans="2:11" ht="36" customHeight="1">
      <c r="B17" s="58" t="s">
        <v>110</v>
      </c>
      <c r="C17" s="7"/>
      <c r="D17" s="4"/>
      <c r="E17" s="4"/>
      <c r="F17" s="4"/>
      <c r="G17" s="4"/>
      <c r="H17" s="45"/>
      <c r="I17" s="74"/>
      <c r="J17" s="74"/>
      <c r="K17" s="74"/>
    </row>
    <row r="18" spans="2:11" ht="18.75">
      <c r="B18" s="57" t="s">
        <v>111</v>
      </c>
      <c r="C18" s="7"/>
      <c r="D18" s="4"/>
      <c r="E18" s="4"/>
      <c r="F18" s="4"/>
      <c r="G18" s="4"/>
      <c r="H18" s="45"/>
      <c r="I18" s="74"/>
      <c r="J18" s="74"/>
      <c r="K18" s="74"/>
    </row>
    <row r="19" spans="2:11" ht="18.75">
      <c r="B19" s="59" t="s">
        <v>49</v>
      </c>
      <c r="C19" s="3"/>
      <c r="D19" s="4"/>
      <c r="E19" s="4"/>
      <c r="F19" s="4"/>
      <c r="G19" s="4"/>
      <c r="H19" s="45"/>
      <c r="I19" s="74"/>
      <c r="J19" s="74"/>
      <c r="K19" s="74"/>
    </row>
    <row r="20" spans="2:11" ht="82.5" customHeight="1">
      <c r="B20" s="8" t="s">
        <v>112</v>
      </c>
      <c r="C20" s="3" t="s">
        <v>48</v>
      </c>
      <c r="D20" s="31">
        <v>8027.9</v>
      </c>
      <c r="E20" s="4">
        <v>8403.7000000000007</v>
      </c>
      <c r="F20" s="4">
        <v>8601.7999999999993</v>
      </c>
      <c r="G20" s="4">
        <v>8772.2000000000007</v>
      </c>
      <c r="H20" s="50">
        <v>7949.5</v>
      </c>
      <c r="I20" s="74">
        <f t="shared" si="0"/>
        <v>-5.4047621880838363</v>
      </c>
      <c r="J20" s="74">
        <f t="shared" si="1"/>
        <v>-7.5832965193331603</v>
      </c>
      <c r="K20" s="74">
        <f t="shared" si="2"/>
        <v>-9.378491142472825</v>
      </c>
    </row>
    <row r="21" spans="2:11" ht="37.5">
      <c r="B21" s="59" t="s">
        <v>52</v>
      </c>
      <c r="C21" s="7"/>
      <c r="D21" s="28"/>
      <c r="E21" s="28"/>
      <c r="F21" s="28"/>
      <c r="G21" s="28"/>
      <c r="H21" s="45"/>
      <c r="I21" s="74"/>
      <c r="J21" s="74"/>
      <c r="K21" s="74"/>
    </row>
    <row r="22" spans="2:11" ht="93.75">
      <c r="B22" s="8" t="s">
        <v>113</v>
      </c>
      <c r="C22" s="7" t="s">
        <v>48</v>
      </c>
      <c r="D22" s="31">
        <v>12835.7</v>
      </c>
      <c r="E22" s="4">
        <v>13597.3</v>
      </c>
      <c r="F22" s="4">
        <v>13737.3</v>
      </c>
      <c r="G22" s="4">
        <v>13841.1</v>
      </c>
      <c r="H22" s="50">
        <v>13084.01</v>
      </c>
      <c r="I22" s="74">
        <f>(H22/E22*100)-100</f>
        <v>-3.7749406132099637</v>
      </c>
      <c r="J22" s="74">
        <f>(H22/F22*100)-100</f>
        <v>-4.7555924381064614</v>
      </c>
      <c r="K22" s="74">
        <f t="shared" si="2"/>
        <v>-5.4698687243065933</v>
      </c>
    </row>
    <row r="23" spans="2:11" ht="56.25">
      <c r="B23" s="59" t="s">
        <v>53</v>
      </c>
      <c r="C23" s="3"/>
      <c r="D23" s="28"/>
      <c r="E23" s="28"/>
      <c r="F23" s="28"/>
      <c r="G23" s="28"/>
      <c r="H23" s="48"/>
      <c r="I23" s="74"/>
      <c r="J23" s="74"/>
      <c r="K23" s="74"/>
    </row>
    <row r="24" spans="2:11" ht="112.5">
      <c r="B24" s="8" t="s">
        <v>114</v>
      </c>
      <c r="C24" s="3" t="s">
        <v>48</v>
      </c>
      <c r="D24" s="32">
        <v>1013.6</v>
      </c>
      <c r="E24" s="4">
        <v>1069.0999999999999</v>
      </c>
      <c r="F24" s="4">
        <v>1080.7</v>
      </c>
      <c r="G24" s="4">
        <v>1090.0999999999999</v>
      </c>
      <c r="H24" s="47">
        <v>1119.1500000000001</v>
      </c>
      <c r="I24" s="74">
        <f t="shared" si="0"/>
        <v>4.6815078103077639</v>
      </c>
      <c r="J24" s="74">
        <f t="shared" si="1"/>
        <v>3.5578791524012274</v>
      </c>
      <c r="K24" s="74">
        <f t="shared" si="2"/>
        <v>2.664893129070748</v>
      </c>
    </row>
    <row r="25" spans="2:11" ht="20.25">
      <c r="B25" s="58" t="s">
        <v>115</v>
      </c>
      <c r="C25" s="3"/>
      <c r="D25" s="27"/>
      <c r="E25" s="28"/>
      <c r="F25" s="28"/>
      <c r="G25" s="28"/>
      <c r="H25" s="48"/>
      <c r="I25" s="74"/>
      <c r="J25" s="74"/>
      <c r="K25" s="74"/>
    </row>
    <row r="26" spans="2:11" ht="37.5">
      <c r="B26" s="5" t="s">
        <v>116</v>
      </c>
      <c r="C26" s="36" t="s">
        <v>2</v>
      </c>
      <c r="D26" s="12">
        <v>809.6</v>
      </c>
      <c r="E26" s="28">
        <v>366.4</v>
      </c>
      <c r="F26" s="28">
        <v>368.3</v>
      </c>
      <c r="G26" s="28">
        <v>380.9</v>
      </c>
      <c r="H26" s="47">
        <v>2954.5</v>
      </c>
      <c r="I26" s="74">
        <f t="shared" si="0"/>
        <v>706.35917030567691</v>
      </c>
      <c r="J26" s="74">
        <f t="shared" si="1"/>
        <v>702.19929405376047</v>
      </c>
      <c r="K26" s="74">
        <f t="shared" si="2"/>
        <v>675.6629036492518</v>
      </c>
    </row>
    <row r="27" spans="2:11" ht="36" customHeight="1">
      <c r="B27" s="6" t="s">
        <v>3</v>
      </c>
      <c r="C27" s="36" t="s">
        <v>4</v>
      </c>
      <c r="D27" s="32">
        <v>71.400000000000006</v>
      </c>
      <c r="E27" s="28">
        <v>69</v>
      </c>
      <c r="F27" s="28">
        <v>70.7</v>
      </c>
      <c r="G27" s="28">
        <v>71.099999999999994</v>
      </c>
      <c r="H27" s="46">
        <v>61.8</v>
      </c>
      <c r="I27" s="74">
        <f t="shared" si="0"/>
        <v>-10.434782608695656</v>
      </c>
      <c r="J27" s="74">
        <f t="shared" si="1"/>
        <v>-12.588401697312605</v>
      </c>
      <c r="K27" s="74">
        <f t="shared" si="2"/>
        <v>-13.080168776371309</v>
      </c>
    </row>
    <row r="28" spans="2:11" ht="30" customHeight="1">
      <c r="B28" s="58" t="s">
        <v>117</v>
      </c>
      <c r="C28" s="3"/>
      <c r="D28" s="28"/>
      <c r="E28" s="28"/>
      <c r="F28" s="28"/>
      <c r="G28" s="28"/>
      <c r="H28" s="48"/>
      <c r="I28" s="74"/>
      <c r="J28" s="74"/>
      <c r="K28" s="74"/>
    </row>
    <row r="29" spans="2:11" ht="37.5">
      <c r="B29" s="6" t="s">
        <v>6</v>
      </c>
      <c r="C29" s="37" t="s">
        <v>118</v>
      </c>
      <c r="D29" s="15">
        <v>104008.9</v>
      </c>
      <c r="E29" s="15">
        <v>108640.6</v>
      </c>
      <c r="F29" s="15">
        <v>109098.5</v>
      </c>
      <c r="G29" s="15">
        <v>110614.2</v>
      </c>
      <c r="H29" s="49">
        <v>109479.9</v>
      </c>
      <c r="I29" s="74">
        <f t="shared" si="0"/>
        <v>0.77254727974622028</v>
      </c>
      <c r="J29" s="74">
        <f t="shared" si="1"/>
        <v>0.34959234086626623</v>
      </c>
      <c r="K29" s="74">
        <f t="shared" si="2"/>
        <v>-1.0254560445223149</v>
      </c>
    </row>
    <row r="30" spans="2:11" ht="27.75" customHeight="1">
      <c r="B30" s="5" t="s">
        <v>7</v>
      </c>
      <c r="C30" s="3" t="s">
        <v>48</v>
      </c>
      <c r="D30" s="15">
        <v>3801.2</v>
      </c>
      <c r="E30" s="15">
        <v>3996.6</v>
      </c>
      <c r="F30" s="15">
        <v>4046</v>
      </c>
      <c r="G30" s="15">
        <v>4152.3</v>
      </c>
      <c r="H30" s="49">
        <v>3998.4</v>
      </c>
      <c r="I30" s="74">
        <f t="shared" si="0"/>
        <v>4.5038282540161845E-2</v>
      </c>
      <c r="J30" s="74">
        <f t="shared" si="1"/>
        <v>-1.1764705882352899</v>
      </c>
      <c r="K30" s="74">
        <f t="shared" si="2"/>
        <v>-3.706379596849942</v>
      </c>
    </row>
    <row r="31" spans="2:11" ht="28.5" customHeight="1">
      <c r="B31" s="6" t="s">
        <v>8</v>
      </c>
      <c r="C31" s="37" t="s">
        <v>0</v>
      </c>
      <c r="D31" s="15">
        <v>17611.099999999999</v>
      </c>
      <c r="E31" s="15">
        <v>17882</v>
      </c>
      <c r="F31" s="15">
        <v>18152.099999999999</v>
      </c>
      <c r="G31" s="15">
        <v>18245.599999999999</v>
      </c>
      <c r="H31" s="71" t="s">
        <v>139</v>
      </c>
      <c r="I31" s="74" t="e">
        <f>(#REF!/E31*100)-100</f>
        <v>#REF!</v>
      </c>
      <c r="J31" s="74" t="e">
        <f>(#REF!/F31*100)-100</f>
        <v>#REF!</v>
      </c>
      <c r="K31" s="74" t="e">
        <f>(#REF!/G31*100)-100</f>
        <v>#REF!</v>
      </c>
    </row>
    <row r="32" spans="2:11" ht="40.5">
      <c r="B32" s="60" t="s">
        <v>119</v>
      </c>
      <c r="C32" s="3"/>
      <c r="D32" s="15"/>
      <c r="E32" s="15"/>
      <c r="F32" s="15"/>
      <c r="G32" s="15"/>
      <c r="H32" s="49"/>
      <c r="I32" s="74"/>
      <c r="J32" s="74"/>
      <c r="K32" s="74"/>
    </row>
    <row r="33" spans="2:11" ht="37.5">
      <c r="B33" s="8" t="s">
        <v>65</v>
      </c>
      <c r="C33" s="7" t="s">
        <v>9</v>
      </c>
      <c r="D33" s="12">
        <v>3199</v>
      </c>
      <c r="E33" s="65">
        <v>3275</v>
      </c>
      <c r="F33" s="65">
        <v>3298</v>
      </c>
      <c r="G33" s="65">
        <v>3330</v>
      </c>
      <c r="H33" s="72">
        <v>2937</v>
      </c>
      <c r="I33" s="74">
        <f t="shared" si="0"/>
        <v>-10.320610687022906</v>
      </c>
      <c r="J33" s="74">
        <f t="shared" si="1"/>
        <v>-10.946027895694371</v>
      </c>
      <c r="K33" s="74">
        <f t="shared" si="2"/>
        <v>-11.801801801801801</v>
      </c>
    </row>
    <row r="34" spans="2:11" ht="56.25">
      <c r="B34" s="8" t="s">
        <v>51</v>
      </c>
      <c r="C34" s="38" t="s">
        <v>10</v>
      </c>
      <c r="D34" s="12">
        <v>20.78</v>
      </c>
      <c r="E34" s="4">
        <v>21.2</v>
      </c>
      <c r="F34" s="4">
        <v>21.3</v>
      </c>
      <c r="G34" s="4">
        <v>21.6</v>
      </c>
      <c r="H34" s="48">
        <v>18.600000000000001</v>
      </c>
      <c r="I34" s="74">
        <f t="shared" si="0"/>
        <v>-12.264150943396217</v>
      </c>
      <c r="J34" s="74">
        <f t="shared" si="1"/>
        <v>-12.676056338028161</v>
      </c>
      <c r="K34" s="74">
        <f t="shared" si="2"/>
        <v>-13.888888888888886</v>
      </c>
    </row>
    <row r="35" spans="2:11" ht="37.5">
      <c r="B35" s="8" t="s">
        <v>50</v>
      </c>
      <c r="C35" s="7" t="s">
        <v>11</v>
      </c>
      <c r="D35" s="12">
        <v>72.44</v>
      </c>
      <c r="E35" s="66">
        <v>73.209999999999994</v>
      </c>
      <c r="F35" s="66">
        <v>74.03</v>
      </c>
      <c r="G35" s="66">
        <v>75.430000000000007</v>
      </c>
      <c r="H35" s="81">
        <v>78.42</v>
      </c>
      <c r="I35" s="74" t="e">
        <f>(H31/E35*100)-100</f>
        <v>#VALUE!</v>
      </c>
      <c r="J35" s="74" t="e">
        <f>(H31/F35*100)-100</f>
        <v>#VALUE!</v>
      </c>
      <c r="K35" s="74" t="e">
        <f>(H31/G35*100)-100</f>
        <v>#VALUE!</v>
      </c>
    </row>
    <row r="36" spans="2:11" ht="28.5" customHeight="1">
      <c r="B36" s="61" t="s">
        <v>136</v>
      </c>
      <c r="C36" s="7"/>
      <c r="D36" s="12"/>
      <c r="E36" s="12"/>
      <c r="F36" s="12"/>
      <c r="G36" s="12"/>
      <c r="H36" s="47"/>
      <c r="I36" s="74"/>
      <c r="J36" s="74"/>
      <c r="K36" s="74"/>
    </row>
    <row r="37" spans="2:11" ht="39.75" customHeight="1">
      <c r="B37" s="6" t="s">
        <v>12</v>
      </c>
      <c r="C37" s="3" t="s">
        <v>2</v>
      </c>
      <c r="D37" s="12">
        <v>8261</v>
      </c>
      <c r="E37" s="15">
        <v>6043</v>
      </c>
      <c r="F37" s="15">
        <v>6347.1</v>
      </c>
      <c r="G37" s="15">
        <v>6671.3</v>
      </c>
      <c r="H37" s="48">
        <v>8728.2999999999993</v>
      </c>
      <c r="I37" s="74">
        <f t="shared" si="0"/>
        <v>44.436538143306308</v>
      </c>
      <c r="J37" s="74">
        <f t="shared" si="1"/>
        <v>37.516346047801335</v>
      </c>
      <c r="K37" s="74">
        <f t="shared" si="2"/>
        <v>30.833570668385448</v>
      </c>
    </row>
    <row r="38" spans="2:11" ht="79.5" customHeight="1">
      <c r="B38" s="5" t="s">
        <v>13</v>
      </c>
      <c r="C38" s="3" t="s">
        <v>48</v>
      </c>
      <c r="D38" s="28">
        <v>3713.5</v>
      </c>
      <c r="E38" s="15">
        <v>1683.3</v>
      </c>
      <c r="F38" s="15">
        <v>1817.4</v>
      </c>
      <c r="G38" s="15">
        <v>2058.9</v>
      </c>
      <c r="H38" s="48">
        <v>4374.8</v>
      </c>
      <c r="I38" s="74">
        <f t="shared" si="0"/>
        <v>159.89425533178877</v>
      </c>
      <c r="J38" s="74">
        <f t="shared" si="1"/>
        <v>140.71750852866734</v>
      </c>
      <c r="K38" s="74">
        <f t="shared" si="2"/>
        <v>112.48239351109817</v>
      </c>
    </row>
    <row r="39" spans="2:11" ht="82.5" customHeight="1">
      <c r="B39" s="25" t="s">
        <v>120</v>
      </c>
      <c r="C39" s="7"/>
      <c r="D39" s="28"/>
      <c r="E39" s="28"/>
      <c r="F39" s="28"/>
      <c r="G39" s="28"/>
      <c r="H39" s="48"/>
      <c r="I39" s="74"/>
      <c r="J39" s="74"/>
      <c r="K39" s="74"/>
    </row>
    <row r="40" spans="2:11" ht="28.5" customHeight="1">
      <c r="B40" s="9" t="s">
        <v>14</v>
      </c>
      <c r="C40" s="7" t="s">
        <v>15</v>
      </c>
      <c r="D40" s="12">
        <v>3395.3</v>
      </c>
      <c r="E40" s="15">
        <v>1237.4000000000001</v>
      </c>
      <c r="F40" s="15">
        <v>1241.5</v>
      </c>
      <c r="G40" s="15">
        <v>1333</v>
      </c>
      <c r="H40" s="48">
        <v>1163.8</v>
      </c>
      <c r="I40" s="74">
        <f t="shared" si="0"/>
        <v>-5.9479553903345845</v>
      </c>
      <c r="J40" s="74">
        <f t="shared" si="1"/>
        <v>-6.2585581957309842</v>
      </c>
      <c r="K40" s="74">
        <f t="shared" si="2"/>
        <v>-12.693173293323341</v>
      </c>
    </row>
    <row r="41" spans="2:11" ht="24.75" customHeight="1">
      <c r="B41" s="9" t="s">
        <v>66</v>
      </c>
      <c r="C41" s="7" t="s">
        <v>15</v>
      </c>
      <c r="D41" s="12">
        <v>318.2</v>
      </c>
      <c r="E41" s="15">
        <v>445.9</v>
      </c>
      <c r="F41" s="15">
        <v>575.9</v>
      </c>
      <c r="G41" s="15">
        <v>725.9</v>
      </c>
      <c r="H41" s="48">
        <v>3211.6</v>
      </c>
      <c r="I41" s="74">
        <f t="shared" si="0"/>
        <v>620.25117739403458</v>
      </c>
      <c r="J41" s="74">
        <f t="shared" si="1"/>
        <v>457.66626150373327</v>
      </c>
      <c r="K41" s="74">
        <f t="shared" si="2"/>
        <v>342.43008678881387</v>
      </c>
    </row>
    <row r="42" spans="2:11" ht="30" customHeight="1">
      <c r="B42" s="8" t="s">
        <v>67</v>
      </c>
      <c r="C42" s="7" t="s">
        <v>15</v>
      </c>
      <c r="D42" s="12">
        <v>0</v>
      </c>
      <c r="E42" s="15">
        <v>15</v>
      </c>
      <c r="F42" s="15">
        <v>17.3</v>
      </c>
      <c r="G42" s="15">
        <v>21.1</v>
      </c>
      <c r="H42" s="48">
        <v>0</v>
      </c>
      <c r="I42" s="74">
        <f t="shared" si="0"/>
        <v>-100</v>
      </c>
      <c r="J42" s="74">
        <f t="shared" si="1"/>
        <v>-100</v>
      </c>
      <c r="K42" s="74">
        <f t="shared" si="2"/>
        <v>-100</v>
      </c>
    </row>
    <row r="43" spans="2:11" ht="26.25" customHeight="1">
      <c r="B43" s="8" t="s">
        <v>72</v>
      </c>
      <c r="C43" s="7" t="s">
        <v>15</v>
      </c>
      <c r="D43" s="12">
        <v>0</v>
      </c>
      <c r="E43" s="15">
        <v>0</v>
      </c>
      <c r="F43" s="15">
        <v>0</v>
      </c>
      <c r="G43" s="15">
        <v>0</v>
      </c>
      <c r="H43" s="48">
        <v>0</v>
      </c>
      <c r="I43" s="74"/>
      <c r="J43" s="74"/>
      <c r="K43" s="74"/>
    </row>
    <row r="44" spans="2:11" ht="24" customHeight="1">
      <c r="B44" s="8" t="s">
        <v>16</v>
      </c>
      <c r="C44" s="7" t="s">
        <v>15</v>
      </c>
      <c r="D44" s="12">
        <v>9.6999999999999993</v>
      </c>
      <c r="E44" s="15">
        <v>13.5</v>
      </c>
      <c r="F44" s="15">
        <v>14.7</v>
      </c>
      <c r="G44" s="15">
        <v>18</v>
      </c>
      <c r="H44" s="48">
        <v>2.1</v>
      </c>
      <c r="I44" s="74">
        <f t="shared" si="0"/>
        <v>-84.444444444444443</v>
      </c>
      <c r="J44" s="74">
        <f t="shared" si="1"/>
        <v>-85.714285714285708</v>
      </c>
      <c r="K44" s="74">
        <f t="shared" si="2"/>
        <v>-88.333333333333329</v>
      </c>
    </row>
    <row r="45" spans="2:11" ht="27.75" customHeight="1">
      <c r="B45" s="8" t="s">
        <v>68</v>
      </c>
      <c r="C45" s="7" t="s">
        <v>15</v>
      </c>
      <c r="D45" s="12">
        <v>162.80000000000001</v>
      </c>
      <c r="E45" s="15">
        <v>400.8</v>
      </c>
      <c r="F45" s="15">
        <v>530.6</v>
      </c>
      <c r="G45" s="15">
        <v>670</v>
      </c>
      <c r="H45" s="48">
        <v>3094.6</v>
      </c>
      <c r="I45" s="74">
        <f t="shared" si="0"/>
        <v>672.10578842315363</v>
      </c>
      <c r="J45" s="74">
        <f t="shared" si="1"/>
        <v>483.22653599698447</v>
      </c>
      <c r="K45" s="74">
        <f t="shared" si="2"/>
        <v>361.88059701492534</v>
      </c>
    </row>
    <row r="46" spans="2:11" ht="24.75" customHeight="1">
      <c r="B46" s="9" t="s">
        <v>69</v>
      </c>
      <c r="C46" s="7" t="s">
        <v>15</v>
      </c>
      <c r="D46" s="12">
        <v>53.8</v>
      </c>
      <c r="E46" s="15">
        <v>306.39999999999998</v>
      </c>
      <c r="F46" s="15">
        <v>370.1</v>
      </c>
      <c r="G46" s="15">
        <v>405.1</v>
      </c>
      <c r="H46" s="48">
        <v>1159.9000000000001</v>
      </c>
      <c r="I46" s="74">
        <f t="shared" si="0"/>
        <v>278.55744125326379</v>
      </c>
      <c r="J46" s="74">
        <f t="shared" si="1"/>
        <v>213.40178330181033</v>
      </c>
      <c r="K46" s="74">
        <f t="shared" si="2"/>
        <v>186.32436435448039</v>
      </c>
    </row>
    <row r="47" spans="2:11" ht="26.25" customHeight="1">
      <c r="B47" s="9" t="s">
        <v>70</v>
      </c>
      <c r="C47" s="7" t="s">
        <v>15</v>
      </c>
      <c r="D47" s="12">
        <v>91.8</v>
      </c>
      <c r="E47" s="15">
        <v>74.3</v>
      </c>
      <c r="F47" s="15">
        <v>137.80000000000001</v>
      </c>
      <c r="G47" s="15">
        <v>234.8</v>
      </c>
      <c r="H47" s="48">
        <v>1905.9</v>
      </c>
      <c r="I47" s="74">
        <f t="shared" si="0"/>
        <v>2465.1413189771201</v>
      </c>
      <c r="J47" s="74">
        <f t="shared" si="1"/>
        <v>1283.0914368650217</v>
      </c>
      <c r="K47" s="74">
        <f t="shared" si="2"/>
        <v>711.71209540034079</v>
      </c>
    </row>
    <row r="48" spans="2:11" ht="27.75" customHeight="1">
      <c r="B48" s="9" t="s">
        <v>71</v>
      </c>
      <c r="C48" s="7" t="s">
        <v>15</v>
      </c>
      <c r="D48" s="12">
        <v>17.2</v>
      </c>
      <c r="E48" s="15">
        <v>20.100000000000001</v>
      </c>
      <c r="F48" s="15">
        <v>22.7</v>
      </c>
      <c r="G48" s="15">
        <v>30.1</v>
      </c>
      <c r="H48" s="48">
        <v>28.6</v>
      </c>
      <c r="I48" s="74">
        <f t="shared" si="0"/>
        <v>42.288557213930346</v>
      </c>
      <c r="J48" s="74">
        <f t="shared" si="1"/>
        <v>25.991189427312776</v>
      </c>
      <c r="K48" s="74">
        <f t="shared" si="2"/>
        <v>-4.9833887043189407</v>
      </c>
    </row>
    <row r="49" spans="2:11" ht="30" customHeight="1">
      <c r="B49" s="8" t="s">
        <v>17</v>
      </c>
      <c r="C49" s="7" t="s">
        <v>15</v>
      </c>
      <c r="D49" s="12">
        <v>145.69999999999999</v>
      </c>
      <c r="E49" s="15">
        <v>16.600000000000001</v>
      </c>
      <c r="F49" s="15">
        <v>13.3</v>
      </c>
      <c r="G49" s="15">
        <v>16.8</v>
      </c>
      <c r="H49" s="48">
        <v>114.9</v>
      </c>
      <c r="I49" s="74">
        <f t="shared" si="0"/>
        <v>592.16867469879514</v>
      </c>
      <c r="J49" s="74">
        <f t="shared" si="1"/>
        <v>763.90977443609017</v>
      </c>
      <c r="K49" s="74">
        <f t="shared" si="2"/>
        <v>583.92857142857144</v>
      </c>
    </row>
    <row r="50" spans="2:11" ht="26.25" customHeight="1">
      <c r="B50" s="61" t="s">
        <v>121</v>
      </c>
      <c r="C50" s="7"/>
      <c r="D50" s="4"/>
      <c r="E50" s="4"/>
      <c r="F50" s="4"/>
      <c r="G50" s="4"/>
      <c r="H50" s="45"/>
      <c r="I50" s="74"/>
      <c r="J50" s="74"/>
      <c r="K50" s="74"/>
    </row>
    <row r="51" spans="2:11" ht="30.75" customHeight="1">
      <c r="B51" s="59" t="s">
        <v>122</v>
      </c>
      <c r="C51" s="7" t="s">
        <v>0</v>
      </c>
      <c r="D51" s="34">
        <v>3826.88</v>
      </c>
      <c r="E51" s="67">
        <v>2981.42</v>
      </c>
      <c r="F51" s="67">
        <v>3239.28</v>
      </c>
      <c r="G51" s="67">
        <v>3414.55</v>
      </c>
      <c r="H51" s="50">
        <v>5020.9267300000001</v>
      </c>
      <c r="I51" s="74">
        <f t="shared" si="0"/>
        <v>68.407226422308838</v>
      </c>
      <c r="J51" s="74">
        <f t="shared" si="1"/>
        <v>55.001319120298319</v>
      </c>
      <c r="K51" s="74">
        <f t="shared" si="2"/>
        <v>47.04504927442855</v>
      </c>
    </row>
    <row r="52" spans="2:11" ht="28.5" customHeight="1">
      <c r="B52" s="62" t="s">
        <v>73</v>
      </c>
      <c r="C52" s="7" t="s">
        <v>18</v>
      </c>
      <c r="D52" s="34">
        <v>1374.6100000000001</v>
      </c>
      <c r="E52" s="67">
        <v>1244.29</v>
      </c>
      <c r="F52" s="67">
        <v>1502.15</v>
      </c>
      <c r="G52" s="67">
        <v>1677.42</v>
      </c>
      <c r="H52" s="50">
        <v>1509.669993</v>
      </c>
      <c r="I52" s="74">
        <f t="shared" si="0"/>
        <v>21.327824944345778</v>
      </c>
      <c r="J52" s="74">
        <f t="shared" si="1"/>
        <v>0.50061531804412596</v>
      </c>
      <c r="K52" s="74">
        <f t="shared" si="2"/>
        <v>-10.00047734020103</v>
      </c>
    </row>
    <row r="53" spans="2:11" ht="37.5">
      <c r="B53" s="62" t="s">
        <v>104</v>
      </c>
      <c r="C53" s="7" t="s">
        <v>18</v>
      </c>
      <c r="D53" s="34">
        <v>1138.46</v>
      </c>
      <c r="E53" s="67">
        <v>1163.8599999999999</v>
      </c>
      <c r="F53" s="67">
        <v>1297.4100000000001</v>
      </c>
      <c r="G53" s="67">
        <v>1399.28</v>
      </c>
      <c r="H53" s="50">
        <f>H52-H64</f>
        <v>1340.9480185099999</v>
      </c>
      <c r="I53" s="74">
        <f t="shared" si="0"/>
        <v>15.215577346931752</v>
      </c>
      <c r="J53" s="74">
        <f t="shared" si="1"/>
        <v>3.3557640614763073</v>
      </c>
      <c r="K53" s="74">
        <f t="shared" si="2"/>
        <v>-4.1687140164942065</v>
      </c>
    </row>
    <row r="54" spans="2:11" ht="24" customHeight="1">
      <c r="B54" s="13" t="s">
        <v>74</v>
      </c>
      <c r="C54" s="7" t="s">
        <v>18</v>
      </c>
      <c r="D54" s="34"/>
      <c r="E54" s="34"/>
      <c r="F54" s="34"/>
      <c r="G54" s="34"/>
      <c r="H54" s="50"/>
      <c r="I54" s="74"/>
      <c r="J54" s="74"/>
      <c r="K54" s="74"/>
    </row>
    <row r="55" spans="2:11" ht="21" customHeight="1">
      <c r="B55" s="13" t="s">
        <v>75</v>
      </c>
      <c r="C55" s="7" t="s">
        <v>18</v>
      </c>
      <c r="D55" s="34">
        <v>607.80999999999995</v>
      </c>
      <c r="E55" s="67">
        <v>687.53</v>
      </c>
      <c r="F55" s="67">
        <v>763.92</v>
      </c>
      <c r="G55" s="67">
        <v>840.31</v>
      </c>
      <c r="H55" s="50">
        <v>783.38851399999999</v>
      </c>
      <c r="I55" s="74">
        <f t="shared" si="0"/>
        <v>13.94244818407924</v>
      </c>
      <c r="J55" s="74">
        <f t="shared" si="1"/>
        <v>2.5485016755681329</v>
      </c>
      <c r="K55" s="74">
        <f t="shared" si="2"/>
        <v>-6.7738675012792839</v>
      </c>
    </row>
    <row r="56" spans="2:11" ht="24" customHeight="1">
      <c r="B56" s="13" t="s">
        <v>76</v>
      </c>
      <c r="C56" s="7" t="s">
        <v>18</v>
      </c>
      <c r="D56" s="34"/>
      <c r="E56" s="34"/>
      <c r="F56" s="34"/>
      <c r="G56" s="34"/>
      <c r="H56" s="50"/>
      <c r="I56" s="74"/>
      <c r="J56" s="74"/>
      <c r="K56" s="74"/>
    </row>
    <row r="57" spans="2:11" ht="22.5" customHeight="1">
      <c r="B57" s="13" t="s">
        <v>77</v>
      </c>
      <c r="C57" s="7" t="s">
        <v>18</v>
      </c>
      <c r="D57" s="34">
        <v>17.89</v>
      </c>
      <c r="E57" s="67">
        <v>18.36</v>
      </c>
      <c r="F57" s="67">
        <v>19.329999999999998</v>
      </c>
      <c r="G57" s="67">
        <v>20.3</v>
      </c>
      <c r="H57" s="50">
        <v>21.600269000000001</v>
      </c>
      <c r="I57" s="74">
        <f t="shared" si="0"/>
        <v>17.648523965141621</v>
      </c>
      <c r="J57" s="74">
        <f t="shared" si="1"/>
        <v>11.744795654423186</v>
      </c>
      <c r="K57" s="74">
        <f t="shared" si="2"/>
        <v>6.4052660098522125</v>
      </c>
    </row>
    <row r="58" spans="2:11" ht="37.5">
      <c r="B58" s="13" t="s">
        <v>78</v>
      </c>
      <c r="C58" s="7" t="s">
        <v>18</v>
      </c>
      <c r="D58" s="34"/>
      <c r="E58" s="34"/>
      <c r="F58" s="34"/>
      <c r="G58" s="34"/>
      <c r="H58" s="50"/>
      <c r="I58" s="74"/>
      <c r="J58" s="74"/>
      <c r="K58" s="74"/>
    </row>
    <row r="59" spans="2:11" ht="24.75" customHeight="1">
      <c r="B59" s="13" t="s">
        <v>79</v>
      </c>
      <c r="C59" s="7" t="s">
        <v>18</v>
      </c>
      <c r="D59" s="34">
        <v>117.19</v>
      </c>
      <c r="E59" s="67">
        <v>92.32</v>
      </c>
      <c r="F59" s="67">
        <v>97.18</v>
      </c>
      <c r="G59" s="67">
        <v>105.07</v>
      </c>
      <c r="H59" s="50">
        <v>146.18512799999999</v>
      </c>
      <c r="I59" s="74">
        <f t="shared" si="0"/>
        <v>58.346109185441946</v>
      </c>
      <c r="J59" s="74">
        <f t="shared" si="1"/>
        <v>50.427174315702814</v>
      </c>
      <c r="K59" s="74">
        <f t="shared" si="2"/>
        <v>39.131177310364535</v>
      </c>
    </row>
    <row r="60" spans="2:11" ht="27.75" customHeight="1">
      <c r="B60" s="13" t="s">
        <v>80</v>
      </c>
      <c r="C60" s="7" t="s">
        <v>18</v>
      </c>
      <c r="D60" s="34"/>
      <c r="E60" s="34"/>
      <c r="F60" s="34"/>
      <c r="G60" s="34"/>
      <c r="H60" s="50"/>
      <c r="I60" s="74"/>
      <c r="J60" s="74"/>
      <c r="K60" s="74"/>
    </row>
    <row r="61" spans="2:11" ht="26.25" customHeight="1">
      <c r="B61" s="13" t="s">
        <v>81</v>
      </c>
      <c r="C61" s="7" t="s">
        <v>18</v>
      </c>
      <c r="D61" s="34"/>
      <c r="E61" s="34"/>
      <c r="F61" s="34"/>
      <c r="G61" s="34"/>
      <c r="H61" s="50"/>
      <c r="I61" s="74"/>
      <c r="J61" s="74"/>
      <c r="K61" s="74"/>
    </row>
    <row r="62" spans="2:11" ht="26.25" customHeight="1">
      <c r="B62" s="13" t="s">
        <v>82</v>
      </c>
      <c r="C62" s="7" t="s">
        <v>18</v>
      </c>
      <c r="D62" s="34"/>
      <c r="E62" s="34"/>
      <c r="F62" s="34"/>
      <c r="G62" s="34"/>
      <c r="H62" s="50"/>
      <c r="I62" s="74"/>
      <c r="J62" s="74"/>
      <c r="K62" s="74"/>
    </row>
    <row r="63" spans="2:11" ht="22.5" customHeight="1">
      <c r="B63" s="13" t="s">
        <v>83</v>
      </c>
      <c r="C63" s="7" t="s">
        <v>18</v>
      </c>
      <c r="D63" s="34">
        <v>172.39</v>
      </c>
      <c r="E63" s="67">
        <v>173.59</v>
      </c>
      <c r="F63" s="67">
        <v>185.27</v>
      </c>
      <c r="G63" s="67">
        <v>194.53</v>
      </c>
      <c r="H63" s="50">
        <v>165.58420000000001</v>
      </c>
      <c r="I63" s="74">
        <f t="shared" si="0"/>
        <v>-4.6119016072354384</v>
      </c>
      <c r="J63" s="74">
        <f t="shared" si="1"/>
        <v>-10.625465536784148</v>
      </c>
      <c r="K63" s="74">
        <f t="shared" si="2"/>
        <v>-14.87986428828458</v>
      </c>
    </row>
    <row r="64" spans="2:11" ht="32.25" customHeight="1">
      <c r="B64" s="13" t="s">
        <v>84</v>
      </c>
      <c r="C64" s="7" t="s">
        <v>18</v>
      </c>
      <c r="D64" s="34">
        <v>236.15</v>
      </c>
      <c r="E64" s="67">
        <v>80.430000000000007</v>
      </c>
      <c r="F64" s="67">
        <v>204.74</v>
      </c>
      <c r="G64" s="67">
        <v>278.14</v>
      </c>
      <c r="H64" s="50">
        <v>168.72197449000001</v>
      </c>
      <c r="I64" s="74">
        <f t="shared" si="0"/>
        <v>109.77492787517096</v>
      </c>
      <c r="J64" s="74">
        <f t="shared" si="1"/>
        <v>-17.592080448373551</v>
      </c>
      <c r="K64" s="74">
        <f t="shared" si="2"/>
        <v>-39.339190878694176</v>
      </c>
    </row>
    <row r="65" spans="2:11" ht="32.25" customHeight="1">
      <c r="B65" s="62" t="s">
        <v>85</v>
      </c>
      <c r="C65" s="7" t="s">
        <v>18</v>
      </c>
      <c r="D65" s="34">
        <v>2452.27</v>
      </c>
      <c r="E65" s="67">
        <v>1737.13</v>
      </c>
      <c r="F65" s="67">
        <v>1737.13</v>
      </c>
      <c r="G65" s="67">
        <v>1737.13</v>
      </c>
      <c r="H65" s="50">
        <v>3511.2567371199998</v>
      </c>
      <c r="I65" s="74">
        <f t="shared" si="0"/>
        <v>102.1297621433053</v>
      </c>
      <c r="J65" s="74">
        <f t="shared" si="1"/>
        <v>102.1297621433053</v>
      </c>
      <c r="K65" s="74">
        <f t="shared" si="2"/>
        <v>102.1297621433053</v>
      </c>
    </row>
    <row r="66" spans="2:11" ht="27" customHeight="1">
      <c r="B66" s="8" t="s">
        <v>86</v>
      </c>
      <c r="C66" s="7" t="s">
        <v>18</v>
      </c>
      <c r="D66" s="34">
        <v>500.82</v>
      </c>
      <c r="E66" s="68">
        <v>0</v>
      </c>
      <c r="F66" s="68">
        <v>35.869999999999997</v>
      </c>
      <c r="G66" s="68">
        <v>35.869999999999997</v>
      </c>
      <c r="H66" s="50">
        <v>650.51003832000004</v>
      </c>
      <c r="I66" s="74"/>
      <c r="J66" s="74">
        <f t="shared" si="1"/>
        <v>1713.521155059939</v>
      </c>
      <c r="K66" s="74">
        <f t="shared" si="2"/>
        <v>1713.521155059939</v>
      </c>
    </row>
    <row r="67" spans="2:11" ht="29.25" customHeight="1">
      <c r="B67" s="8" t="s">
        <v>87</v>
      </c>
      <c r="C67" s="7" t="s">
        <v>18</v>
      </c>
      <c r="D67" s="34">
        <v>1706.12</v>
      </c>
      <c r="E67" s="68">
        <v>1647.14</v>
      </c>
      <c r="F67" s="68">
        <v>1647.14</v>
      </c>
      <c r="G67" s="68">
        <v>1647.14</v>
      </c>
      <c r="H67" s="50">
        <v>1817.4390407000001</v>
      </c>
      <c r="I67" s="74">
        <f t="shared" si="0"/>
        <v>10.339075045229905</v>
      </c>
      <c r="J67" s="74">
        <f t="shared" si="1"/>
        <v>10.339075045229905</v>
      </c>
      <c r="K67" s="74">
        <f t="shared" si="2"/>
        <v>10.339075045229905</v>
      </c>
    </row>
    <row r="68" spans="2:11" ht="24" customHeight="1">
      <c r="B68" s="8" t="s">
        <v>88</v>
      </c>
      <c r="C68" s="7" t="s">
        <v>18</v>
      </c>
      <c r="D68" s="34">
        <v>62.88</v>
      </c>
      <c r="E68" s="67">
        <v>0.6</v>
      </c>
      <c r="F68" s="67">
        <v>0.6</v>
      </c>
      <c r="G68" s="67">
        <v>0.6</v>
      </c>
      <c r="H68" s="50">
        <f>H69</f>
        <v>0.748</v>
      </c>
      <c r="I68" s="74">
        <f t="shared" si="0"/>
        <v>24.666666666666686</v>
      </c>
      <c r="J68" s="74">
        <f t="shared" si="1"/>
        <v>24.666666666666686</v>
      </c>
      <c r="K68" s="74">
        <f t="shared" si="2"/>
        <v>24.666666666666686</v>
      </c>
    </row>
    <row r="69" spans="2:11" ht="37.5">
      <c r="B69" s="8" t="s">
        <v>89</v>
      </c>
      <c r="C69" s="7" t="s">
        <v>18</v>
      </c>
      <c r="D69" s="34">
        <v>0.75</v>
      </c>
      <c r="E69" s="68">
        <v>0.6</v>
      </c>
      <c r="F69" s="68">
        <v>0.6</v>
      </c>
      <c r="G69" s="68">
        <v>0.6</v>
      </c>
      <c r="H69" s="50">
        <v>0.748</v>
      </c>
      <c r="I69" s="74">
        <f t="shared" si="0"/>
        <v>24.666666666666686</v>
      </c>
      <c r="J69" s="74">
        <f t="shared" si="1"/>
        <v>24.666666666666686</v>
      </c>
      <c r="K69" s="74">
        <f t="shared" si="2"/>
        <v>24.666666666666686</v>
      </c>
    </row>
    <row r="70" spans="2:11" ht="37.5">
      <c r="B70" s="63" t="s">
        <v>123</v>
      </c>
      <c r="C70" s="7" t="s">
        <v>18</v>
      </c>
      <c r="D70" s="34">
        <v>3778.4299999999994</v>
      </c>
      <c r="E70" s="69">
        <v>3105.85</v>
      </c>
      <c r="F70" s="69">
        <v>3389.5000000000005</v>
      </c>
      <c r="G70" s="69">
        <v>3582.29</v>
      </c>
      <c r="H70" s="50">
        <v>4719.08</v>
      </c>
      <c r="I70" s="74">
        <f t="shared" si="0"/>
        <v>51.941658483184938</v>
      </c>
      <c r="J70" s="74">
        <f t="shared" si="1"/>
        <v>39.226434577371265</v>
      </c>
      <c r="K70" s="74">
        <f t="shared" si="2"/>
        <v>31.733611739976368</v>
      </c>
    </row>
    <row r="71" spans="2:11" ht="26.25" customHeight="1">
      <c r="B71" s="13" t="s">
        <v>90</v>
      </c>
      <c r="C71" s="7" t="s">
        <v>18</v>
      </c>
      <c r="D71" s="34">
        <v>283.97000000000003</v>
      </c>
      <c r="E71" s="70">
        <v>273.39</v>
      </c>
      <c r="F71" s="70">
        <v>273.39</v>
      </c>
      <c r="G71" s="70">
        <v>278.39</v>
      </c>
      <c r="H71" s="50">
        <v>340.23</v>
      </c>
      <c r="I71" s="74">
        <f t="shared" si="0"/>
        <v>24.448589926478675</v>
      </c>
      <c r="J71" s="74">
        <f t="shared" si="1"/>
        <v>24.448589926478675</v>
      </c>
      <c r="K71" s="74">
        <f t="shared" si="2"/>
        <v>22.213441574769206</v>
      </c>
    </row>
    <row r="72" spans="2:11" ht="18.75">
      <c r="B72" s="13" t="s">
        <v>91</v>
      </c>
      <c r="C72" s="7" t="s">
        <v>18</v>
      </c>
      <c r="D72" s="34"/>
      <c r="E72" s="34"/>
      <c r="F72" s="34"/>
      <c r="G72" s="34"/>
      <c r="H72" s="50"/>
      <c r="I72" s="74"/>
      <c r="J72" s="74"/>
      <c r="K72" s="74"/>
    </row>
    <row r="73" spans="2:11" ht="37.5">
      <c r="B73" s="13" t="s">
        <v>92</v>
      </c>
      <c r="C73" s="7" t="s">
        <v>18</v>
      </c>
      <c r="D73" s="34">
        <v>28.09</v>
      </c>
      <c r="E73" s="70">
        <v>23.04</v>
      </c>
      <c r="F73" s="70">
        <v>23.04</v>
      </c>
      <c r="G73" s="70">
        <v>29.54</v>
      </c>
      <c r="H73" s="50">
        <v>25.18</v>
      </c>
      <c r="I73" s="74">
        <f t="shared" si="0"/>
        <v>9.2881944444444429</v>
      </c>
      <c r="J73" s="74">
        <f t="shared" si="1"/>
        <v>9.2881944444444429</v>
      </c>
      <c r="K73" s="74">
        <f t="shared" si="2"/>
        <v>-14.759647935003386</v>
      </c>
    </row>
    <row r="74" spans="2:11" ht="27.75" customHeight="1">
      <c r="B74" s="13" t="s">
        <v>93</v>
      </c>
      <c r="C74" s="7" t="s">
        <v>18</v>
      </c>
      <c r="D74" s="34">
        <v>151.21</v>
      </c>
      <c r="E74" s="70">
        <v>47.98</v>
      </c>
      <c r="F74" s="70">
        <v>52.98</v>
      </c>
      <c r="G74" s="70">
        <v>80.97999999999999</v>
      </c>
      <c r="H74" s="50">
        <v>137.54</v>
      </c>
      <c r="I74" s="74">
        <f t="shared" si="0"/>
        <v>186.66110879533136</v>
      </c>
      <c r="J74" s="74">
        <f t="shared" si="1"/>
        <v>159.60739901849752</v>
      </c>
      <c r="K74" s="74">
        <f t="shared" si="2"/>
        <v>69.844406026179314</v>
      </c>
    </row>
    <row r="75" spans="2:11" ht="27.75" customHeight="1">
      <c r="B75" s="13" t="s">
        <v>94</v>
      </c>
      <c r="C75" s="7" t="s">
        <v>18</v>
      </c>
      <c r="D75" s="34">
        <v>605.08000000000004</v>
      </c>
      <c r="E75" s="70">
        <v>195.73</v>
      </c>
      <c r="F75" s="70">
        <v>445.36</v>
      </c>
      <c r="G75" s="70">
        <v>525.79</v>
      </c>
      <c r="H75" s="50">
        <v>538.30999999999995</v>
      </c>
      <c r="I75" s="74">
        <f t="shared" ref="I75:I110" si="3">(H75/E75*100)-100</f>
        <v>175.0268226638737</v>
      </c>
      <c r="J75" s="74">
        <f t="shared" ref="J75:J110" si="4">(H75/F75*100)-100</f>
        <v>20.870756242141169</v>
      </c>
      <c r="K75" s="74">
        <f t="shared" ref="K75:K110" si="5">(H75/G75*100)-100</f>
        <v>2.3811787976188157</v>
      </c>
    </row>
    <row r="76" spans="2:11" ht="18.75">
      <c r="B76" s="13" t="s">
        <v>95</v>
      </c>
      <c r="C76" s="7" t="s">
        <v>18</v>
      </c>
      <c r="D76" s="34"/>
      <c r="E76" s="70"/>
      <c r="F76" s="70"/>
      <c r="G76" s="70"/>
      <c r="H76" s="50"/>
      <c r="I76" s="74"/>
      <c r="J76" s="74"/>
      <c r="K76" s="74"/>
    </row>
    <row r="77" spans="2:11" ht="27.75" customHeight="1">
      <c r="B77" s="13" t="s">
        <v>96</v>
      </c>
      <c r="C77" s="7" t="s">
        <v>18</v>
      </c>
      <c r="D77" s="34">
        <v>1501.62</v>
      </c>
      <c r="E77" s="70">
        <v>1443.54</v>
      </c>
      <c r="F77" s="70">
        <v>1457.56</v>
      </c>
      <c r="G77" s="70">
        <v>1512.69</v>
      </c>
      <c r="H77" s="50">
        <v>1771.73</v>
      </c>
      <c r="I77" s="74">
        <f t="shared" si="3"/>
        <v>22.735081812765841</v>
      </c>
      <c r="J77" s="74">
        <f t="shared" si="4"/>
        <v>21.554515766074815</v>
      </c>
      <c r="K77" s="74">
        <f t="shared" si="5"/>
        <v>17.124460398363169</v>
      </c>
    </row>
    <row r="78" spans="2:11" ht="24" customHeight="1">
      <c r="B78" s="13" t="s">
        <v>97</v>
      </c>
      <c r="C78" s="7" t="s">
        <v>18</v>
      </c>
      <c r="D78" s="34">
        <v>104.4</v>
      </c>
      <c r="E78" s="70">
        <v>95.11</v>
      </c>
      <c r="F78" s="70">
        <v>100.11</v>
      </c>
      <c r="G78" s="70">
        <v>110.11</v>
      </c>
      <c r="H78" s="50">
        <v>695.04</v>
      </c>
      <c r="I78" s="74">
        <f t="shared" si="3"/>
        <v>630.77489223004943</v>
      </c>
      <c r="J78" s="74">
        <f t="shared" si="4"/>
        <v>594.27629607431822</v>
      </c>
      <c r="K78" s="74">
        <f t="shared" si="5"/>
        <v>531.22332213241305</v>
      </c>
    </row>
    <row r="79" spans="2:11" ht="18.75">
      <c r="B79" s="13" t="s">
        <v>98</v>
      </c>
      <c r="C79" s="7" t="s">
        <v>18</v>
      </c>
      <c r="D79" s="34"/>
      <c r="E79" s="34"/>
      <c r="F79" s="34"/>
      <c r="G79" s="34"/>
      <c r="H79" s="50">
        <v>0</v>
      </c>
      <c r="I79" s="74"/>
      <c r="J79" s="74"/>
      <c r="K79" s="74"/>
    </row>
    <row r="80" spans="2:11" ht="24.75" customHeight="1">
      <c r="B80" s="13" t="s">
        <v>99</v>
      </c>
      <c r="C80" s="7" t="s">
        <v>18</v>
      </c>
      <c r="D80" s="34">
        <v>963.41</v>
      </c>
      <c r="E80" s="70">
        <v>855.2</v>
      </c>
      <c r="F80" s="70">
        <v>865.2</v>
      </c>
      <c r="G80" s="70">
        <v>866.2</v>
      </c>
      <c r="H80" s="50">
        <v>1037.9100000000001</v>
      </c>
      <c r="I80" s="74">
        <f t="shared" si="3"/>
        <v>21.364593077642667</v>
      </c>
      <c r="J80" s="74">
        <f t="shared" si="4"/>
        <v>19.961858529819693</v>
      </c>
      <c r="K80" s="74">
        <f t="shared" si="5"/>
        <v>19.823366428076653</v>
      </c>
    </row>
    <row r="81" spans="2:11" ht="27.75" customHeight="1">
      <c r="B81" s="13" t="s">
        <v>100</v>
      </c>
      <c r="C81" s="7" t="s">
        <v>18</v>
      </c>
      <c r="D81" s="34">
        <v>87.91</v>
      </c>
      <c r="E81" s="70">
        <v>81.86</v>
      </c>
      <c r="F81" s="70">
        <v>81.86</v>
      </c>
      <c r="G81" s="70">
        <v>88.59</v>
      </c>
      <c r="H81" s="50">
        <v>125.83</v>
      </c>
      <c r="I81" s="74">
        <f t="shared" si="3"/>
        <v>53.713657463962875</v>
      </c>
      <c r="J81" s="74">
        <f t="shared" si="4"/>
        <v>53.713657463962875</v>
      </c>
      <c r="K81" s="74">
        <f t="shared" si="5"/>
        <v>42.036347217518909</v>
      </c>
    </row>
    <row r="82" spans="2:11" ht="18.75">
      <c r="B82" s="13" t="s">
        <v>101</v>
      </c>
      <c r="C82" s="7" t="s">
        <v>18</v>
      </c>
      <c r="D82" s="34"/>
      <c r="E82" s="34"/>
      <c r="F82" s="34"/>
      <c r="G82" s="34"/>
      <c r="H82" s="50"/>
      <c r="I82" s="74"/>
      <c r="J82" s="74"/>
      <c r="K82" s="74"/>
    </row>
    <row r="83" spans="2:11" ht="37.5">
      <c r="B83" s="13" t="s">
        <v>102</v>
      </c>
      <c r="C83" s="7" t="s">
        <v>18</v>
      </c>
      <c r="D83" s="34">
        <v>52.74</v>
      </c>
      <c r="E83" s="69">
        <v>90</v>
      </c>
      <c r="F83" s="69">
        <v>90</v>
      </c>
      <c r="G83" s="69">
        <v>90</v>
      </c>
      <c r="H83" s="50">
        <v>47.31</v>
      </c>
      <c r="I83" s="74">
        <f t="shared" si="3"/>
        <v>-47.43333333333333</v>
      </c>
      <c r="J83" s="74">
        <f t="shared" si="4"/>
        <v>-47.43333333333333</v>
      </c>
      <c r="K83" s="74">
        <f t="shared" si="5"/>
        <v>-47.43333333333333</v>
      </c>
    </row>
    <row r="84" spans="2:11" ht="26.25" customHeight="1">
      <c r="B84" s="25" t="s">
        <v>124</v>
      </c>
      <c r="C84" s="7" t="s">
        <v>18</v>
      </c>
      <c r="D84" s="34">
        <v>48.450000000000728</v>
      </c>
      <c r="E84" s="67">
        <v>-124.42999999999984</v>
      </c>
      <c r="F84" s="67">
        <v>-150.22000000000025</v>
      </c>
      <c r="G84" s="67">
        <v>-167.73999999999978</v>
      </c>
      <c r="H84" s="50">
        <v>301.85058903999999</v>
      </c>
      <c r="I84" s="74">
        <f t="shared" si="3"/>
        <v>-342.58666643092533</v>
      </c>
      <c r="J84" s="74">
        <f t="shared" si="4"/>
        <v>-300.93901547064269</v>
      </c>
      <c r="K84" s="74">
        <f t="shared" si="5"/>
        <v>-279.95146598306928</v>
      </c>
    </row>
    <row r="85" spans="2:11" ht="37.5">
      <c r="B85" s="13" t="s">
        <v>105</v>
      </c>
      <c r="C85" s="7" t="s">
        <v>18</v>
      </c>
      <c r="D85" s="34">
        <v>870</v>
      </c>
      <c r="E85" s="67">
        <v>1085.7299999999998</v>
      </c>
      <c r="F85" s="67">
        <v>1111.5200000000002</v>
      </c>
      <c r="G85" s="67">
        <v>1129.0399999999997</v>
      </c>
      <c r="H85" s="50">
        <v>995</v>
      </c>
      <c r="I85" s="74">
        <f t="shared" si="3"/>
        <v>-8.3565895756771766</v>
      </c>
      <c r="J85" s="74">
        <f t="shared" si="4"/>
        <v>-10.482942277241989</v>
      </c>
      <c r="K85" s="74">
        <f t="shared" si="5"/>
        <v>-11.87203287748882</v>
      </c>
    </row>
    <row r="86" spans="2:11" ht="28.5" customHeight="1">
      <c r="B86" s="58" t="s">
        <v>125</v>
      </c>
      <c r="C86" s="3"/>
      <c r="D86" s="26"/>
      <c r="E86" s="26"/>
      <c r="F86" s="26"/>
      <c r="G86" s="26"/>
      <c r="H86" s="51"/>
      <c r="I86" s="74"/>
      <c r="J86" s="74"/>
      <c r="K86" s="74"/>
    </row>
    <row r="87" spans="2:11" ht="37.5">
      <c r="B87" s="9" t="s">
        <v>126</v>
      </c>
      <c r="C87" s="7" t="s">
        <v>103</v>
      </c>
      <c r="D87" s="12">
        <v>34355.199999999997</v>
      </c>
      <c r="E87" s="29">
        <v>35051.199999999997</v>
      </c>
      <c r="F87" s="29">
        <v>37664.400000000001</v>
      </c>
      <c r="G87" s="29">
        <v>38396.199999999997</v>
      </c>
      <c r="H87" s="50">
        <v>36029.5</v>
      </c>
      <c r="I87" s="74">
        <f t="shared" si="3"/>
        <v>2.7910599351805416</v>
      </c>
      <c r="J87" s="74">
        <f t="shared" si="4"/>
        <v>-4.3407036883635612</v>
      </c>
      <c r="K87" s="74">
        <f t="shared" si="5"/>
        <v>-6.1638912184018153</v>
      </c>
    </row>
    <row r="88" spans="2:11" ht="93.75">
      <c r="B88" s="9" t="s">
        <v>54</v>
      </c>
      <c r="C88" s="7" t="s">
        <v>106</v>
      </c>
      <c r="D88" s="32">
        <v>18832.599999999999</v>
      </c>
      <c r="E88" s="29">
        <v>18826.5</v>
      </c>
      <c r="F88" s="29">
        <v>19972.3</v>
      </c>
      <c r="G88" s="29">
        <v>20323.2</v>
      </c>
      <c r="H88" s="29">
        <v>18458.599999999999</v>
      </c>
      <c r="I88" s="74">
        <f t="shared" si="3"/>
        <v>-1.9541603590683394</v>
      </c>
      <c r="J88" s="74">
        <f t="shared" si="4"/>
        <v>-7.5789969107213579</v>
      </c>
      <c r="K88" s="74">
        <f t="shared" si="5"/>
        <v>-9.1747362620059931</v>
      </c>
    </row>
    <row r="89" spans="2:11" ht="37.5">
      <c r="B89" s="9" t="s">
        <v>20</v>
      </c>
      <c r="C89" s="12" t="s">
        <v>5</v>
      </c>
      <c r="D89" s="30">
        <v>0.2</v>
      </c>
      <c r="E89" s="16">
        <v>0.3</v>
      </c>
      <c r="F89" s="16">
        <v>0.3</v>
      </c>
      <c r="G89" s="16">
        <v>0.3</v>
      </c>
      <c r="H89" s="73">
        <v>0.2</v>
      </c>
      <c r="I89" s="74">
        <f t="shared" si="3"/>
        <v>-33.333333333333329</v>
      </c>
      <c r="J89" s="74">
        <f t="shared" si="4"/>
        <v>-33.333333333333329</v>
      </c>
      <c r="K89" s="74">
        <f t="shared" si="5"/>
        <v>-33.333333333333329</v>
      </c>
    </row>
    <row r="90" spans="2:11" ht="31.5" customHeight="1">
      <c r="B90" s="9" t="s">
        <v>107</v>
      </c>
      <c r="C90" s="7" t="s">
        <v>10</v>
      </c>
      <c r="D90" s="16">
        <v>0.872</v>
      </c>
      <c r="E90" s="16">
        <v>0.6</v>
      </c>
      <c r="F90" s="16">
        <v>0.53</v>
      </c>
      <c r="G90" s="16">
        <v>0.5</v>
      </c>
      <c r="H90" s="73">
        <v>0.7</v>
      </c>
      <c r="I90" s="74">
        <f t="shared" si="3"/>
        <v>16.666666666666671</v>
      </c>
      <c r="J90" s="74">
        <f t="shared" si="4"/>
        <v>32.075471698113205</v>
      </c>
      <c r="K90" s="74">
        <f t="shared" si="5"/>
        <v>40</v>
      </c>
    </row>
    <row r="91" spans="2:11" ht="56.25">
      <c r="B91" s="9" t="s">
        <v>21</v>
      </c>
      <c r="C91" s="7" t="s">
        <v>10</v>
      </c>
      <c r="D91" s="30">
        <v>0.26700000000000002</v>
      </c>
      <c r="E91" s="16">
        <v>0.43</v>
      </c>
      <c r="F91" s="16">
        <v>0.4</v>
      </c>
      <c r="G91" s="16">
        <v>0.38</v>
      </c>
      <c r="H91" s="50">
        <v>0.27</v>
      </c>
      <c r="I91" s="74">
        <f t="shared" si="3"/>
        <v>-37.209302325581397</v>
      </c>
      <c r="J91" s="74">
        <f t="shared" si="4"/>
        <v>-32.5</v>
      </c>
      <c r="K91" s="74">
        <f t="shared" si="5"/>
        <v>-28.94736842105263</v>
      </c>
    </row>
    <row r="92" spans="2:11" ht="30" customHeight="1">
      <c r="B92" s="9" t="s">
        <v>108</v>
      </c>
      <c r="C92" s="7" t="s">
        <v>1</v>
      </c>
      <c r="D92" s="12">
        <v>15534.9</v>
      </c>
      <c r="E92" s="29">
        <v>19587.7</v>
      </c>
      <c r="F92" s="29">
        <v>21764</v>
      </c>
      <c r="G92" s="29">
        <v>23940.2</v>
      </c>
      <c r="H92" s="50">
        <v>16043.1</v>
      </c>
      <c r="I92" s="74">
        <f t="shared" si="3"/>
        <v>-18.096050072239208</v>
      </c>
      <c r="J92" s="74">
        <f t="shared" si="4"/>
        <v>-26.286068737364459</v>
      </c>
      <c r="K92" s="74">
        <f t="shared" si="5"/>
        <v>-32.986775381993468</v>
      </c>
    </row>
    <row r="93" spans="2:11" ht="37.5">
      <c r="B93" s="6" t="s">
        <v>33</v>
      </c>
      <c r="C93" s="36" t="s">
        <v>10</v>
      </c>
      <c r="D93" s="12">
        <v>37.68</v>
      </c>
      <c r="E93" s="29">
        <v>69.900000000000006</v>
      </c>
      <c r="F93" s="29">
        <v>71.400000000000006</v>
      </c>
      <c r="G93" s="29">
        <v>72</v>
      </c>
      <c r="H93" s="50">
        <v>37.11</v>
      </c>
      <c r="I93" s="74">
        <f t="shared" si="3"/>
        <v>-46.909871244635191</v>
      </c>
      <c r="J93" s="74">
        <f t="shared" si="4"/>
        <v>-48.025210084033617</v>
      </c>
      <c r="K93" s="74">
        <f t="shared" si="5"/>
        <v>-48.458333333333336</v>
      </c>
    </row>
    <row r="94" spans="2:11" ht="33.75" customHeight="1">
      <c r="B94" s="60" t="s">
        <v>127</v>
      </c>
      <c r="C94" s="3"/>
      <c r="D94" s="11"/>
      <c r="E94" s="11"/>
      <c r="F94" s="11"/>
      <c r="G94" s="11"/>
      <c r="H94" s="53"/>
      <c r="I94" s="74"/>
      <c r="J94" s="74"/>
      <c r="K94" s="74"/>
    </row>
    <row r="95" spans="2:11" ht="37.5">
      <c r="B95" s="6" t="s">
        <v>23</v>
      </c>
      <c r="C95" s="3" t="s">
        <v>22</v>
      </c>
      <c r="D95" s="33">
        <v>9548</v>
      </c>
      <c r="E95" s="16">
        <v>9334</v>
      </c>
      <c r="F95" s="16">
        <v>9568</v>
      </c>
      <c r="G95" s="16">
        <v>9690</v>
      </c>
      <c r="H95" s="54">
        <v>9361</v>
      </c>
      <c r="I95" s="74">
        <f t="shared" si="3"/>
        <v>0.28926505249624768</v>
      </c>
      <c r="J95" s="74">
        <f t="shared" si="4"/>
        <v>-2.1634615384615472</v>
      </c>
      <c r="K95" s="74">
        <f t="shared" si="5"/>
        <v>-3.3952528379772957</v>
      </c>
    </row>
    <row r="96" spans="2:11" ht="24.75" customHeight="1">
      <c r="B96" s="5" t="s">
        <v>24</v>
      </c>
      <c r="C96" s="39"/>
      <c r="D96" s="29"/>
      <c r="E96" s="29"/>
      <c r="F96" s="29"/>
      <c r="G96" s="29"/>
      <c r="H96" s="55"/>
      <c r="I96" s="74"/>
      <c r="J96" s="74"/>
      <c r="K96" s="74"/>
    </row>
    <row r="97" spans="2:11" ht="37.5">
      <c r="B97" s="5" t="s">
        <v>25</v>
      </c>
      <c r="C97" s="3" t="s">
        <v>26</v>
      </c>
      <c r="D97" s="33">
        <v>78</v>
      </c>
      <c r="E97" s="16">
        <v>78</v>
      </c>
      <c r="F97" s="16">
        <v>78</v>
      </c>
      <c r="G97" s="16">
        <v>78</v>
      </c>
      <c r="H97" s="54">
        <v>81</v>
      </c>
      <c r="I97" s="74">
        <f t="shared" si="3"/>
        <v>3.8461538461538538</v>
      </c>
      <c r="J97" s="74">
        <f t="shared" si="4"/>
        <v>3.8461538461538538</v>
      </c>
      <c r="K97" s="74">
        <f t="shared" si="5"/>
        <v>3.8461538461538538</v>
      </c>
    </row>
    <row r="98" spans="2:11" ht="28.5" customHeight="1">
      <c r="B98" s="5" t="s">
        <v>27</v>
      </c>
      <c r="C98" s="3" t="s">
        <v>28</v>
      </c>
      <c r="D98" s="33">
        <v>8</v>
      </c>
      <c r="E98" s="16">
        <v>8</v>
      </c>
      <c r="F98" s="16">
        <v>8</v>
      </c>
      <c r="G98" s="16">
        <v>8</v>
      </c>
      <c r="H98" s="54">
        <v>8</v>
      </c>
      <c r="I98" s="74">
        <f t="shared" si="3"/>
        <v>0</v>
      </c>
      <c r="J98" s="74">
        <f t="shared" si="4"/>
        <v>0</v>
      </c>
      <c r="K98" s="74">
        <f t="shared" si="5"/>
        <v>0</v>
      </c>
    </row>
    <row r="99" spans="2:11" ht="26.25" customHeight="1">
      <c r="B99" s="5" t="s">
        <v>29</v>
      </c>
      <c r="C99" s="3" t="s">
        <v>28</v>
      </c>
      <c r="D99" s="33">
        <v>2</v>
      </c>
      <c r="E99" s="16">
        <v>2</v>
      </c>
      <c r="F99" s="16">
        <v>2</v>
      </c>
      <c r="G99" s="16">
        <v>2</v>
      </c>
      <c r="H99" s="54">
        <v>2</v>
      </c>
      <c r="I99" s="74">
        <f t="shared" si="3"/>
        <v>0</v>
      </c>
      <c r="J99" s="74">
        <f t="shared" si="4"/>
        <v>0</v>
      </c>
      <c r="K99" s="74">
        <f t="shared" si="5"/>
        <v>0</v>
      </c>
    </row>
    <row r="100" spans="2:11" ht="37.5">
      <c r="B100" s="5" t="s">
        <v>30</v>
      </c>
      <c r="C100" s="3" t="s">
        <v>34</v>
      </c>
      <c r="D100" s="33">
        <v>673</v>
      </c>
      <c r="E100" s="16">
        <v>673</v>
      </c>
      <c r="F100" s="16">
        <v>673</v>
      </c>
      <c r="G100" s="16">
        <v>673</v>
      </c>
      <c r="H100" s="54">
        <v>621</v>
      </c>
      <c r="I100" s="74">
        <f t="shared" si="3"/>
        <v>-7.7265973254086191</v>
      </c>
      <c r="J100" s="74">
        <f t="shared" si="4"/>
        <v>-7.7265973254086191</v>
      </c>
      <c r="K100" s="74">
        <f t="shared" si="5"/>
        <v>-7.7265973254086191</v>
      </c>
    </row>
    <row r="101" spans="2:11" ht="35.25" customHeight="1">
      <c r="B101" s="58" t="s">
        <v>128</v>
      </c>
      <c r="C101" s="3"/>
      <c r="D101" s="11"/>
      <c r="E101" s="11"/>
      <c r="F101" s="11"/>
      <c r="G101" s="11"/>
      <c r="H101" s="53"/>
      <c r="I101" s="74"/>
      <c r="J101" s="74"/>
      <c r="K101" s="74"/>
    </row>
    <row r="102" spans="2:11" ht="37.5">
      <c r="B102" s="6" t="s">
        <v>31</v>
      </c>
      <c r="C102" s="3"/>
      <c r="D102" s="11"/>
      <c r="E102" s="11"/>
      <c r="F102" s="11"/>
      <c r="G102" s="11"/>
      <c r="H102" s="53"/>
      <c r="I102" s="74"/>
      <c r="J102" s="74"/>
      <c r="K102" s="74"/>
    </row>
    <row r="103" spans="2:11" ht="24.75" customHeight="1">
      <c r="B103" s="6" t="s">
        <v>129</v>
      </c>
      <c r="C103" s="36" t="s">
        <v>10</v>
      </c>
      <c r="D103" s="35">
        <f t="shared" ref="D103" si="6">SUM(D104+D105)</f>
        <v>5.25</v>
      </c>
      <c r="E103" s="16">
        <v>5.22</v>
      </c>
      <c r="F103" s="16">
        <v>5.38</v>
      </c>
      <c r="G103" s="16">
        <v>5.43</v>
      </c>
      <c r="H103" s="56">
        <v>6.29</v>
      </c>
      <c r="I103" s="74">
        <f t="shared" si="3"/>
        <v>20.498084291187752</v>
      </c>
      <c r="J103" s="74">
        <f t="shared" si="4"/>
        <v>16.914498141263934</v>
      </c>
      <c r="K103" s="74">
        <f t="shared" si="5"/>
        <v>15.837937384898709</v>
      </c>
    </row>
    <row r="104" spans="2:11" ht="31.5" customHeight="1">
      <c r="B104" s="6" t="s">
        <v>130</v>
      </c>
      <c r="C104" s="36" t="s">
        <v>10</v>
      </c>
      <c r="D104" s="35">
        <v>2.31</v>
      </c>
      <c r="E104" s="16">
        <v>2.72</v>
      </c>
      <c r="F104" s="16">
        <v>2.81</v>
      </c>
      <c r="G104" s="16">
        <v>2.84</v>
      </c>
      <c r="H104" s="56">
        <v>3.69</v>
      </c>
      <c r="I104" s="74">
        <f t="shared" si="3"/>
        <v>35.661764705882348</v>
      </c>
      <c r="J104" s="74">
        <f t="shared" si="4"/>
        <v>31.316725978647668</v>
      </c>
      <c r="K104" s="74">
        <f t="shared" si="5"/>
        <v>29.929577464788736</v>
      </c>
    </row>
    <row r="105" spans="2:11" ht="27.75" customHeight="1">
      <c r="B105" s="6" t="s">
        <v>131</v>
      </c>
      <c r="C105" s="36" t="s">
        <v>10</v>
      </c>
      <c r="D105" s="35">
        <v>2.94</v>
      </c>
      <c r="E105" s="16">
        <v>2.5</v>
      </c>
      <c r="F105" s="16">
        <v>2.57</v>
      </c>
      <c r="G105" s="16">
        <v>2.59</v>
      </c>
      <c r="H105" s="47">
        <v>2.6</v>
      </c>
      <c r="I105" s="74">
        <f t="shared" si="3"/>
        <v>4</v>
      </c>
      <c r="J105" s="74">
        <f t="shared" si="4"/>
        <v>1.1673151750973005</v>
      </c>
      <c r="K105" s="74">
        <f t="shared" si="5"/>
        <v>0.38610038610038089</v>
      </c>
    </row>
    <row r="106" spans="2:11" ht="37.5">
      <c r="B106" s="6" t="s">
        <v>32</v>
      </c>
      <c r="C106" s="36"/>
      <c r="D106" s="16"/>
      <c r="E106" s="16"/>
      <c r="F106" s="16"/>
      <c r="G106" s="16"/>
      <c r="H106" s="52"/>
      <c r="I106" s="74"/>
      <c r="J106" s="74"/>
      <c r="K106" s="74"/>
    </row>
    <row r="107" spans="2:11" ht="26.25" customHeight="1">
      <c r="B107" s="6" t="s">
        <v>129</v>
      </c>
      <c r="C107" s="36" t="s">
        <v>10</v>
      </c>
      <c r="D107" s="35">
        <f t="shared" ref="D107" si="7">SUM(D108+D109)</f>
        <v>7.4099999999999993</v>
      </c>
      <c r="E107" s="16">
        <v>7.86</v>
      </c>
      <c r="F107" s="16">
        <v>8.2799999999999994</v>
      </c>
      <c r="G107" s="16">
        <v>8.5399999999999991</v>
      </c>
      <c r="H107" s="83" t="s">
        <v>138</v>
      </c>
      <c r="I107" s="74" t="e">
        <f t="shared" si="3"/>
        <v>#VALUE!</v>
      </c>
      <c r="J107" s="74" t="e">
        <f t="shared" si="4"/>
        <v>#VALUE!</v>
      </c>
      <c r="K107" s="74" t="e">
        <f t="shared" si="5"/>
        <v>#VALUE!</v>
      </c>
    </row>
    <row r="108" spans="2:11" ht="30" customHeight="1">
      <c r="B108" s="6" t="s">
        <v>132</v>
      </c>
      <c r="C108" s="36" t="s">
        <v>10</v>
      </c>
      <c r="D108" s="35">
        <v>7.31</v>
      </c>
      <c r="E108" s="16">
        <v>7.76</v>
      </c>
      <c r="F108" s="16">
        <v>8.18</v>
      </c>
      <c r="G108" s="16">
        <v>8.44</v>
      </c>
      <c r="H108" s="84"/>
      <c r="I108" s="74">
        <f t="shared" si="3"/>
        <v>-100</v>
      </c>
      <c r="J108" s="74">
        <f t="shared" si="4"/>
        <v>-100</v>
      </c>
      <c r="K108" s="74">
        <f t="shared" si="5"/>
        <v>-100</v>
      </c>
    </row>
    <row r="109" spans="2:11" ht="27.75" customHeight="1">
      <c r="B109" s="6" t="s">
        <v>133</v>
      </c>
      <c r="C109" s="36" t="s">
        <v>10</v>
      </c>
      <c r="D109" s="35">
        <v>0.1</v>
      </c>
      <c r="E109" s="16">
        <v>0.1</v>
      </c>
      <c r="F109" s="16">
        <v>0.1</v>
      </c>
      <c r="G109" s="16">
        <v>0.1</v>
      </c>
      <c r="H109" s="85"/>
      <c r="I109" s="74">
        <f t="shared" si="3"/>
        <v>-100</v>
      </c>
      <c r="J109" s="74">
        <f t="shared" si="4"/>
        <v>-100</v>
      </c>
      <c r="K109" s="74">
        <f t="shared" si="5"/>
        <v>-100</v>
      </c>
    </row>
    <row r="110" spans="2:11" ht="37.5">
      <c r="B110" s="5" t="s">
        <v>134</v>
      </c>
      <c r="C110" s="3" t="s">
        <v>10</v>
      </c>
      <c r="D110" s="35">
        <v>181.16</v>
      </c>
      <c r="E110" s="16">
        <v>177.01</v>
      </c>
      <c r="F110" s="16">
        <v>180.1</v>
      </c>
      <c r="G110" s="16">
        <v>182.37</v>
      </c>
      <c r="H110" s="56">
        <v>183.97</v>
      </c>
      <c r="I110" s="74">
        <f t="shared" si="3"/>
        <v>3.9319812439975124</v>
      </c>
      <c r="J110" s="74">
        <f t="shared" si="4"/>
        <v>2.148806218767362</v>
      </c>
      <c r="K110" s="74">
        <f t="shared" si="5"/>
        <v>0.8773372813510889</v>
      </c>
    </row>
    <row r="111" spans="2:11" ht="39" customHeight="1">
      <c r="B111" s="75"/>
      <c r="C111" s="76"/>
      <c r="D111" s="77"/>
      <c r="E111" s="78"/>
      <c r="F111" s="78"/>
      <c r="G111" s="78"/>
      <c r="H111" s="79"/>
      <c r="I111" s="80"/>
      <c r="J111" s="80"/>
      <c r="K111" s="80"/>
    </row>
    <row r="112" spans="2:11" ht="42" customHeight="1"/>
    <row r="113" spans="1:16" ht="40.5" customHeight="1">
      <c r="A113" s="17"/>
      <c r="B113" s="19"/>
      <c r="C113" s="40"/>
      <c r="D113" s="24"/>
      <c r="E113" s="24"/>
      <c r="F113" s="24"/>
      <c r="G113" s="24"/>
      <c r="H113" s="41"/>
      <c r="I113" s="24"/>
      <c r="J113" s="24"/>
      <c r="K113" s="24"/>
      <c r="L113" s="20"/>
      <c r="M113" s="20"/>
      <c r="N113" s="20"/>
      <c r="O113" s="20"/>
      <c r="P113" s="20"/>
    </row>
    <row r="114" spans="1:16" ht="40.5" customHeight="1">
      <c r="A114" s="17"/>
      <c r="B114" s="19"/>
      <c r="C114" s="40"/>
      <c r="D114" s="24"/>
      <c r="E114" s="24"/>
      <c r="F114" s="24"/>
      <c r="G114" s="24"/>
      <c r="H114" s="41"/>
      <c r="I114" s="24"/>
      <c r="J114" s="24"/>
      <c r="K114" s="24"/>
      <c r="L114" s="20"/>
      <c r="M114" s="20"/>
      <c r="N114" s="20"/>
      <c r="O114" s="20"/>
      <c r="P114" s="20"/>
    </row>
    <row r="115" spans="1:16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</row>
    <row r="116" spans="1:16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</row>
    <row r="117" spans="1:16" ht="30.75">
      <c r="A117" s="17"/>
      <c r="B117" s="21"/>
      <c r="C117" s="21"/>
      <c r="D117" s="22"/>
      <c r="E117" s="22"/>
      <c r="F117" s="23"/>
      <c r="G117" s="23"/>
      <c r="H117" s="23"/>
      <c r="I117" s="23"/>
      <c r="J117" s="23"/>
      <c r="K117" s="23"/>
      <c r="L117" s="22"/>
    </row>
    <row r="118" spans="1:16" ht="30.75">
      <c r="A118" s="17"/>
      <c r="B118" s="21"/>
      <c r="C118" s="21"/>
      <c r="D118" s="22"/>
      <c r="E118" s="22"/>
      <c r="F118" s="22"/>
      <c r="G118" s="22"/>
      <c r="H118" s="22"/>
      <c r="I118" s="23"/>
      <c r="J118" s="23"/>
      <c r="K118" s="23"/>
      <c r="L118" s="22"/>
    </row>
  </sheetData>
  <autoFilter ref="B7:K110">
    <filterColumn colId="6"/>
  </autoFilter>
  <mergeCells count="9">
    <mergeCell ref="J1:K1"/>
    <mergeCell ref="H107:H109"/>
    <mergeCell ref="B2:K2"/>
    <mergeCell ref="D5:D7"/>
    <mergeCell ref="E5:G5"/>
    <mergeCell ref="B4:B7"/>
    <mergeCell ref="C4:C7"/>
    <mergeCell ref="E4:G4"/>
    <mergeCell ref="I4:K5"/>
  </mergeCells>
  <phoneticPr fontId="3" type="noConversion"/>
  <printOptions verticalCentered="1"/>
  <pageMargins left="0.70866141732283472" right="0.70866141732283472" top="0.55118110236220474" bottom="0.55118110236220474" header="0.31496062992125984" footer="0.31496062992125984"/>
  <pageSetup paperSize="9" scale="51" fitToHeight="0" orientation="landscape" r:id="rId1"/>
  <headerFooter alignWithMargins="0"/>
  <rowBreaks count="2" manualBreakCount="2">
    <brk id="53" max="14" man="1"/>
    <brk id="88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2п</vt:lpstr>
      <vt:lpstr>'форма 2п'!Заголовки_для_печати</vt:lpstr>
      <vt:lpstr>'форма 2п'!Область_печати</vt:lpstr>
    </vt:vector>
  </TitlesOfParts>
  <Company>economy.gov.ru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Borovaya</dc:creator>
  <cp:lastModifiedBy>Пользователь</cp:lastModifiedBy>
  <cp:lastPrinted>2020-04-30T06:54:21Z</cp:lastPrinted>
  <dcterms:created xsi:type="dcterms:W3CDTF">2013-05-25T16:45:04Z</dcterms:created>
  <dcterms:modified xsi:type="dcterms:W3CDTF">2020-05-08T09:42:50Z</dcterms:modified>
</cp:coreProperties>
</file>