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8975" windowHeight="11835" activeTab="1"/>
  </bookViews>
  <sheets>
    <sheet name="2018" sheetId="1" r:id="rId1"/>
    <sheet name="2018 (2)" sheetId="2" r:id="rId2"/>
  </sheets>
  <definedNames>
    <definedName name="_xlnm.Print_Area" localSheetId="0">'2018'!$A$1:$F$81</definedName>
    <definedName name="_xlnm.Print_Area" localSheetId="1">'2018 (2)'!$A$1:$F$81</definedName>
  </definedNames>
  <calcPr calcId="144525"/>
</workbook>
</file>

<file path=xl/calcChain.xml><?xml version="1.0" encoding="utf-8"?>
<calcChain xmlns="http://schemas.openxmlformats.org/spreadsheetml/2006/main">
  <c r="G6" i="2" l="1"/>
  <c r="E10" i="2" l="1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7" i="2"/>
  <c r="G38" i="2"/>
  <c r="G39" i="2"/>
  <c r="G40" i="2"/>
  <c r="G42" i="2"/>
  <c r="G43" i="2"/>
  <c r="G44" i="2"/>
  <c r="G45" i="2"/>
  <c r="G47" i="2"/>
  <c r="G48" i="2"/>
  <c r="G49" i="2"/>
  <c r="G50" i="2"/>
  <c r="G52" i="2"/>
  <c r="G53" i="2"/>
  <c r="G54" i="2"/>
  <c r="G55" i="2"/>
  <c r="G57" i="2"/>
  <c r="G58" i="2"/>
  <c r="G59" i="2"/>
  <c r="G60" i="2"/>
  <c r="G62" i="2"/>
  <c r="G63" i="2"/>
  <c r="G64" i="2"/>
  <c r="G65" i="2"/>
  <c r="G66" i="2"/>
  <c r="G67" i="2"/>
  <c r="G68" i="2"/>
  <c r="G69" i="2"/>
  <c r="G70" i="2"/>
  <c r="G72" i="2"/>
  <c r="G73" i="2"/>
  <c r="G74" i="2"/>
  <c r="G75" i="2"/>
  <c r="G77" i="2"/>
  <c r="G78" i="2"/>
  <c r="G12" i="2"/>
  <c r="G13" i="2"/>
  <c r="G14" i="2"/>
  <c r="G15" i="2"/>
  <c r="F76" i="2"/>
  <c r="G76" i="2" s="1"/>
  <c r="E76" i="2"/>
  <c r="D76" i="2"/>
  <c r="F71" i="2"/>
  <c r="G71" i="2" s="1"/>
  <c r="E71" i="2"/>
  <c r="D66" i="2"/>
  <c r="F61" i="2"/>
  <c r="E61" i="2"/>
  <c r="G61" i="2" s="1"/>
  <c r="D61" i="2"/>
  <c r="F56" i="2"/>
  <c r="G56" i="2" s="1"/>
  <c r="E56" i="2"/>
  <c r="D56" i="2"/>
  <c r="F51" i="2"/>
  <c r="G51" i="2" s="1"/>
  <c r="E51" i="2"/>
  <c r="D51" i="2"/>
  <c r="F46" i="2"/>
  <c r="G46" i="2" s="1"/>
  <c r="E46" i="2"/>
  <c r="D46" i="2"/>
  <c r="F41" i="2"/>
  <c r="G41" i="2" s="1"/>
  <c r="E41" i="2"/>
  <c r="D41" i="2"/>
  <c r="F36" i="2"/>
  <c r="G36" i="2" s="1"/>
  <c r="E36" i="2"/>
  <c r="D36" i="2"/>
  <c r="F21" i="2"/>
  <c r="G21" i="2" s="1"/>
  <c r="D21" i="2"/>
  <c r="F16" i="2"/>
  <c r="G16" i="2" s="1"/>
  <c r="F11" i="2"/>
  <c r="F6" i="2" s="1"/>
  <c r="E11" i="2"/>
  <c r="D11" i="2"/>
  <c r="F10" i="2"/>
  <c r="D10" i="2"/>
  <c r="F9" i="2"/>
  <c r="E9" i="2"/>
  <c r="D9" i="2"/>
  <c r="F8" i="2"/>
  <c r="E8" i="2"/>
  <c r="D8" i="2"/>
  <c r="F7" i="2"/>
  <c r="E7" i="2"/>
  <c r="D7" i="2"/>
  <c r="F8" i="1"/>
  <c r="E36" i="1"/>
  <c r="D6" i="2" l="1"/>
  <c r="G11" i="2"/>
  <c r="E6" i="2"/>
  <c r="E7" i="1"/>
  <c r="F7" i="1"/>
  <c r="E8" i="1"/>
  <c r="E9" i="1"/>
  <c r="F9" i="1"/>
  <c r="D9" i="1"/>
  <c r="D8" i="1"/>
  <c r="D7" i="1"/>
  <c r="E76" i="1" l="1"/>
  <c r="F76" i="1"/>
  <c r="D76" i="1"/>
  <c r="D11" i="1" l="1"/>
  <c r="F16" i="1"/>
  <c r="E10" i="1"/>
  <c r="F10" i="1"/>
  <c r="D10" i="1"/>
  <c r="E71" i="1" l="1"/>
  <c r="F71" i="1"/>
  <c r="D21" i="1" l="1"/>
  <c r="F21" i="1"/>
  <c r="D36" i="1"/>
  <c r="F36" i="1"/>
  <c r="D41" i="1"/>
  <c r="E41" i="1"/>
  <c r="F41" i="1"/>
  <c r="D46" i="1"/>
  <c r="E46" i="1"/>
  <c r="F46" i="1"/>
  <c r="D51" i="1"/>
  <c r="E51" i="1"/>
  <c r="F51" i="1"/>
  <c r="D56" i="1"/>
  <c r="E56" i="1"/>
  <c r="F56" i="1"/>
  <c r="D61" i="1"/>
  <c r="E61" i="1"/>
  <c r="F61" i="1"/>
  <c r="D66" i="1"/>
  <c r="E11" i="1"/>
  <c r="E6" i="1" s="1"/>
  <c r="F11" i="1"/>
  <c r="F6" i="1" l="1"/>
  <c r="D6" i="1"/>
</calcChain>
</file>

<file path=xl/comments1.xml><?xml version="1.0" encoding="utf-8"?>
<comments xmlns="http://schemas.openxmlformats.org/spreadsheetml/2006/main">
  <authors>
    <author>DNA7 X86</author>
  </authors>
  <commentList>
    <comment ref="E7" authorId="0">
      <text>
        <r>
          <rPr>
            <b/>
            <sz val="9"/>
            <color indexed="81"/>
            <rFont val="Tahoma"/>
            <charset val="1"/>
          </rPr>
          <t>DNA7 X86:</t>
        </r>
        <r>
          <rPr>
            <sz val="9"/>
            <color indexed="81"/>
            <rFont val="Tahoma"/>
            <charset val="1"/>
          </rPr>
          <t xml:space="preserve">
сумма отличается от данных финуправления на 56400 (деньги в программе Соловьевой по развитию ЖКХ, формирование городской среды. В программе, отчетах и соглашении они проходят как федеральные, у фу они стоят как краевые по рекомендации Минфина. Алла Бичукова и Белла Петровна в курсе  12.04.2018
</t>
        </r>
      </text>
    </comment>
  </commentList>
</comments>
</file>

<file path=xl/comments2.xml><?xml version="1.0" encoding="utf-8"?>
<comments xmlns="http://schemas.openxmlformats.org/spreadsheetml/2006/main">
  <authors>
    <author>DNA7 X86</author>
  </authors>
  <commentList>
    <comment ref="E7" authorId="0">
      <text>
        <r>
          <rPr>
            <b/>
            <sz val="9"/>
            <color indexed="81"/>
            <rFont val="Tahoma"/>
            <charset val="1"/>
          </rPr>
          <t>DNA7 X86:</t>
        </r>
        <r>
          <rPr>
            <sz val="9"/>
            <color indexed="81"/>
            <rFont val="Tahoma"/>
            <charset val="1"/>
          </rPr>
          <t xml:space="preserve">
сумма отличается от данных финуправления на 56400 (деньги в программе Соловьевой по развитию ЖКХ, формирование городской среды. В программе, отчетах и соглашении они проходят как федеральные, у фу они стоят как краевые по рекомендации Минфина. Алла Бичукова и Белла Петровна в курсе  12.04.2018
</t>
        </r>
      </text>
    </comment>
  </commentList>
</comments>
</file>

<file path=xl/sharedStrings.xml><?xml version="1.0" encoding="utf-8"?>
<sst xmlns="http://schemas.openxmlformats.org/spreadsheetml/2006/main" count="198" uniqueCount="35">
  <si>
    <t>Наименование муниципальной программы</t>
  </si>
  <si>
    <t>№</t>
  </si>
  <si>
    <t>федеральный бюджет</t>
  </si>
  <si>
    <t>краевой бюджет</t>
  </si>
  <si>
    <t>местный бюджет</t>
  </si>
  <si>
    <t>внебюджетные источники</t>
  </si>
  <si>
    <t>ВСЕГО по программам:
в том числе:</t>
  </si>
  <si>
    <t>Муниципальная программа города-курорта Пятигорска "Развитие образования"</t>
  </si>
  <si>
    <t>Муниципальная программа города-курорта Пятигорска "Социальная поддержка граждан"</t>
  </si>
  <si>
    <t>Муниципальная программа города-курорта Пятигорска "Развитие жилищно-коммунального хозяйства, градостроительства, строительства и архитектуры"</t>
  </si>
  <si>
    <t>Муниципальная программа города-курорта Пятигорска "Молодежная политика"</t>
  </si>
  <si>
    <t>Муниципальная программа города-курорта Пятигорска "Сохранение и развитие культуры"</t>
  </si>
  <si>
    <t>Муниципальная программа города-курорта Пятигорска "Экология и охрана окружающей среды"</t>
  </si>
  <si>
    <t>Муниципальная программа города-курорта Пятигорска "Развитие физической культуры и спорта"</t>
  </si>
  <si>
    <t>Муниципальная программа города-курорта Пятигорска "Управление финансами"</t>
  </si>
  <si>
    <t>Муниципальная программа города-курорта Пятигорска "Развитие транспортной системы и обеспечение безопасности дорожного движения"</t>
  </si>
  <si>
    <t>Источники ресурсного обеспечения</t>
  </si>
  <si>
    <t>Муниципальная программа города-курорта Пятигорска "Безопасный Пятигорск"</t>
  </si>
  <si>
    <t>Муниципальная программа города-курорта Пятигорска "Модернизация экономики, развитие  малого и среднего бизнеса, курорта и туризма, энергетики, промышленности  и улучшение инвестиционного климата"</t>
  </si>
  <si>
    <t>всего</t>
  </si>
  <si>
    <t>тыс.рублей</t>
  </si>
  <si>
    <t>Кассовые расходы с начала текущего года, включая внебюджетные источники</t>
  </si>
  <si>
    <t>федеральный бюджет*</t>
  </si>
  <si>
    <t>краевой бюджет**</t>
  </si>
  <si>
    <t>местный бюджет***</t>
  </si>
  <si>
    <t>*- средства бюджета города-курорта Пятигорска, формируемые за счет средств, поступающих из федерального бюджета;</t>
  </si>
  <si>
    <t>** - средства бюджета города-курорта Пятигорска, формируемые за счет средств, поступающих из бюджета Ставропольского края;</t>
  </si>
  <si>
    <t>*** - средства бюджета города-курорта Пятигорска, формируемые за счет собственных средств</t>
  </si>
  <si>
    <t xml:space="preserve">Муниципальная программа города-курорта Пятигорска «Управление имуществом»              </t>
  </si>
  <si>
    <t>Приложение 1</t>
  </si>
  <si>
    <t>Запланировано к финансированию Программой на 2018 год</t>
  </si>
  <si>
    <t>Сводная бюджетная роспись на 31 декабря 2018 года</t>
  </si>
  <si>
    <t>ИНФОРМАЦИЯ
о финансировании муниципальных программ города-курорта Пятигорска за 2018 год</t>
  </si>
  <si>
    <t xml:space="preserve">Муниципальная программа города-курорта Пятигорска «Развитие информационного общества, оптимизация муниципальной службы и повышение качества предоставления государственных и муниципальных услуг в городе-курорте Пятигорске»               </t>
  </si>
  <si>
    <t>Муниципальная программа "Формирование современной городской среды" на 2018 -2022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</si>
</sst>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/>
    <xf numFmtId="4" fontId="5" fillId="0" borderId="0" xfId="0" applyNumberFormat="1" applyFont="1" applyFill="1"/>
    <xf numFmtId="0" fontId="6" fillId="0" borderId="1" xfId="0" applyFont="1" applyFill="1" applyBorder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left" vertical="center" wrapText="1"/>
    </xf>
    <xf numFmtId="4" fontId="0" fillId="0" borderId="0" xfId="0" applyNumberFormat="1" applyFill="1"/>
    <xf numFmtId="4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0" fontId="5" fillId="0" borderId="0" xfId="2" applyNumberFormat="1" applyFont="1" applyFill="1"/>
    <xf numFmtId="0" fontId="0" fillId="2" borderId="0" xfId="0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81"/>
  <sheetViews>
    <sheetView view="pageBreakPreview" zoomScale="75" zoomScaleNormal="80" zoomScaleSheetLayoutView="75" workbookViewId="0">
      <pane ySplit="4" topLeftCell="A5" activePane="bottomLeft" state="frozen"/>
      <selection pane="bottomLeft" activeCell="F11" sqref="F11"/>
    </sheetView>
  </sheetViews>
  <sheetFormatPr defaultRowHeight="15" x14ac:dyDescent="0.25"/>
  <cols>
    <col min="1" max="1" width="3.7109375" style="4" customWidth="1"/>
    <col min="2" max="2" width="57.5703125" style="4" customWidth="1"/>
    <col min="3" max="3" width="36" style="4" customWidth="1"/>
    <col min="4" max="4" width="30" style="4" customWidth="1"/>
    <col min="5" max="5" width="27.85546875" style="4" customWidth="1"/>
    <col min="6" max="6" width="29.28515625" style="4" customWidth="1"/>
    <col min="7" max="7" width="16.28515625" style="4" bestFit="1" customWidth="1"/>
    <col min="8" max="8" width="14.42578125" style="4" customWidth="1"/>
    <col min="9" max="9" width="12.42578125" style="4" customWidth="1"/>
    <col min="10" max="16384" width="9.140625" style="4"/>
  </cols>
  <sheetData>
    <row r="1" spans="1:9" ht="16.5" customHeight="1" x14ac:dyDescent="0.3">
      <c r="A1" s="32" t="s">
        <v>29</v>
      </c>
      <c r="B1" s="33"/>
      <c r="C1" s="33"/>
      <c r="D1" s="33"/>
      <c r="E1" s="33"/>
      <c r="F1" s="33"/>
      <c r="G1" s="1"/>
    </row>
    <row r="2" spans="1:9" ht="47.25" customHeight="1" x14ac:dyDescent="0.25">
      <c r="A2" s="5"/>
      <c r="B2" s="30" t="s">
        <v>32</v>
      </c>
      <c r="C2" s="31"/>
      <c r="D2" s="31"/>
      <c r="E2" s="31"/>
      <c r="F2" s="31"/>
      <c r="G2" s="31"/>
    </row>
    <row r="3" spans="1:9" ht="18.75" x14ac:dyDescent="0.3">
      <c r="A3" s="6"/>
      <c r="B3" s="6"/>
      <c r="C3" s="6"/>
      <c r="D3" s="6"/>
      <c r="E3" s="6"/>
      <c r="F3" s="7" t="s">
        <v>20</v>
      </c>
      <c r="G3" s="1"/>
    </row>
    <row r="4" spans="1:9" ht="105.75" customHeight="1" x14ac:dyDescent="0.3">
      <c r="A4" s="8" t="s">
        <v>1</v>
      </c>
      <c r="B4" s="9" t="s">
        <v>0</v>
      </c>
      <c r="C4" s="9" t="s">
        <v>16</v>
      </c>
      <c r="D4" s="9" t="s">
        <v>30</v>
      </c>
      <c r="E4" s="9" t="s">
        <v>31</v>
      </c>
      <c r="F4" s="9" t="s">
        <v>21</v>
      </c>
      <c r="G4" s="1"/>
    </row>
    <row r="5" spans="1:9" ht="18.75" customHeight="1" x14ac:dyDescent="0.3">
      <c r="A5" s="10">
        <v>1</v>
      </c>
      <c r="B5" s="17">
        <v>2</v>
      </c>
      <c r="C5" s="10">
        <v>3</v>
      </c>
      <c r="D5" s="18">
        <v>4</v>
      </c>
      <c r="E5" s="11">
        <v>5</v>
      </c>
      <c r="F5" s="18">
        <v>6</v>
      </c>
      <c r="G5" s="1"/>
    </row>
    <row r="6" spans="1:9" ht="16.5" customHeight="1" x14ac:dyDescent="0.3">
      <c r="A6" s="29"/>
      <c r="B6" s="28" t="s">
        <v>6</v>
      </c>
      <c r="C6" s="3"/>
      <c r="D6" s="12">
        <f>D11+D16+D21+D26+D31+D36+D41+D46+D51+D56+D61+D66+D71+D76</f>
        <v>3966574.8299999996</v>
      </c>
      <c r="E6" s="12">
        <f>E11+E16+E21+E26+E31+E36+E41+E46+E51+E56+E61+E66+E71+E76+0.01</f>
        <v>3830330.4699999983</v>
      </c>
      <c r="F6" s="12">
        <f t="shared" ref="F6" si="0">F11+F16+F21+F26+F31+F36+F41+F46+F51+F56+F61+F66+F71+F76</f>
        <v>3996469.0900000003</v>
      </c>
      <c r="G6" s="2"/>
      <c r="H6" s="13"/>
      <c r="I6" s="13"/>
    </row>
    <row r="7" spans="1:9" ht="24" customHeight="1" x14ac:dyDescent="0.3">
      <c r="A7" s="29"/>
      <c r="B7" s="28"/>
      <c r="C7" s="9" t="s">
        <v>22</v>
      </c>
      <c r="D7" s="12">
        <f>D12+D17+D22+D27+D32+D37+D42+D47+D52+D57+D62+D67+D72</f>
        <v>203496.6</v>
      </c>
      <c r="E7" s="12">
        <f t="shared" ref="E7:F7" si="1">E12+E17+E22+E27+E32+E37+E42+E47+E52+E57+E62+E67+E72</f>
        <v>230753.22</v>
      </c>
      <c r="F7" s="12">
        <f t="shared" si="1"/>
        <v>230605.28</v>
      </c>
      <c r="G7" s="2"/>
    </row>
    <row r="8" spans="1:9" ht="21" customHeight="1" x14ac:dyDescent="0.3">
      <c r="A8" s="29"/>
      <c r="B8" s="28"/>
      <c r="C8" s="9" t="s">
        <v>23</v>
      </c>
      <c r="D8" s="12">
        <f>D13+D18+D23+D28+D33+D38+D43+D48+D53+D58+D63+D68+D73+D77</f>
        <v>1856035.5999999999</v>
      </c>
      <c r="E8" s="12">
        <f t="shared" ref="E8" si="2">E13+E18+E23+E28+E33+E38+E43+E48+E53+E58+E63+E68+E73+E77</f>
        <v>1997324.2299999997</v>
      </c>
      <c r="F8" s="12">
        <f>F13+F18+F23+F28+F33+F38+F43+F48+F53+F58+F63+F68+F73+F77</f>
        <v>1927366.5799999996</v>
      </c>
      <c r="G8" s="1"/>
    </row>
    <row r="9" spans="1:9" ht="23.25" customHeight="1" x14ac:dyDescent="0.3">
      <c r="A9" s="29"/>
      <c r="B9" s="28"/>
      <c r="C9" s="9" t="s">
        <v>24</v>
      </c>
      <c r="D9" s="12">
        <f>D14+D19+D24+D29+D34+D39+D44+D49+D54+D59+D64+D69+D74+D78</f>
        <v>1651388.66</v>
      </c>
      <c r="E9" s="12">
        <f t="shared" ref="E9:F9" si="3">E14+E19+E24+E29+E34+E39+E44+E49+E54+E59+E64+E69+E74+E78</f>
        <v>1602253.0200000003</v>
      </c>
      <c r="F9" s="12">
        <f t="shared" si="3"/>
        <v>1587764.6800000002</v>
      </c>
      <c r="G9" s="1"/>
    </row>
    <row r="10" spans="1:9" ht="26.25" customHeight="1" x14ac:dyDescent="0.3">
      <c r="A10" s="29"/>
      <c r="B10" s="28"/>
      <c r="C10" s="9" t="s">
        <v>5</v>
      </c>
      <c r="D10" s="12">
        <f t="shared" ref="D10:F10" si="4">D15+D20+D25+D30+D35+D40+D45+D50+D55+D60+D65+D70+D75</f>
        <v>255653.97</v>
      </c>
      <c r="E10" s="12">
        <f t="shared" si="4"/>
        <v>0</v>
      </c>
      <c r="F10" s="12">
        <f t="shared" si="4"/>
        <v>250732.55000000002</v>
      </c>
      <c r="G10" s="1"/>
    </row>
    <row r="11" spans="1:9" ht="15" customHeight="1" x14ac:dyDescent="0.3">
      <c r="A11" s="27">
        <v>1</v>
      </c>
      <c r="B11" s="25" t="s">
        <v>7</v>
      </c>
      <c r="C11" s="15" t="s">
        <v>19</v>
      </c>
      <c r="D11" s="14">
        <f>D13+D14+D15+D12</f>
        <v>1734436.64</v>
      </c>
      <c r="E11" s="14">
        <f t="shared" ref="E11:F11" si="5">SUM(E12:E15)</f>
        <v>1500951.5</v>
      </c>
      <c r="F11" s="14">
        <f t="shared" si="5"/>
        <v>1743645.63</v>
      </c>
      <c r="G11" s="1"/>
    </row>
    <row r="12" spans="1:9" ht="21" customHeight="1" x14ac:dyDescent="0.3">
      <c r="A12" s="27"/>
      <c r="B12" s="25"/>
      <c r="C12" s="15" t="s">
        <v>2</v>
      </c>
      <c r="D12" s="14">
        <v>0</v>
      </c>
      <c r="E12" s="14">
        <v>0</v>
      </c>
      <c r="F12" s="14">
        <v>0</v>
      </c>
      <c r="G12" s="1"/>
    </row>
    <row r="13" spans="1:9" ht="15.75" customHeight="1" x14ac:dyDescent="0.3">
      <c r="A13" s="27"/>
      <c r="B13" s="25"/>
      <c r="C13" s="15" t="s">
        <v>3</v>
      </c>
      <c r="D13" s="14">
        <v>863450.98</v>
      </c>
      <c r="E13" s="14">
        <v>883594.71</v>
      </c>
      <c r="F13" s="14">
        <v>883369.72</v>
      </c>
      <c r="G13" s="1"/>
    </row>
    <row r="14" spans="1:9" ht="15.75" customHeight="1" x14ac:dyDescent="0.3">
      <c r="A14" s="27"/>
      <c r="B14" s="25"/>
      <c r="C14" s="15" t="s">
        <v>4</v>
      </c>
      <c r="D14" s="14">
        <v>621722.56999999995</v>
      </c>
      <c r="E14" s="14">
        <v>617356.79</v>
      </c>
      <c r="F14" s="14">
        <v>615003.27</v>
      </c>
      <c r="G14" s="1"/>
    </row>
    <row r="15" spans="1:9" ht="15.75" customHeight="1" x14ac:dyDescent="0.3">
      <c r="A15" s="27"/>
      <c r="B15" s="25"/>
      <c r="C15" s="15" t="s">
        <v>5</v>
      </c>
      <c r="D15" s="14">
        <v>249263.09</v>
      </c>
      <c r="E15" s="14">
        <v>0</v>
      </c>
      <c r="F15" s="14">
        <v>245272.64</v>
      </c>
      <c r="G15" s="1"/>
    </row>
    <row r="16" spans="1:9" ht="21.75" customHeight="1" x14ac:dyDescent="0.3">
      <c r="A16" s="27">
        <v>2</v>
      </c>
      <c r="B16" s="25" t="s">
        <v>8</v>
      </c>
      <c r="C16" s="15" t="s">
        <v>19</v>
      </c>
      <c r="D16" s="14">
        <v>822639.21</v>
      </c>
      <c r="E16" s="14">
        <v>853879.94</v>
      </c>
      <c r="F16" s="14">
        <f>SUM(F17:F20)</f>
        <v>853187.77</v>
      </c>
      <c r="G16" s="1"/>
    </row>
    <row r="17" spans="1:7" ht="24" customHeight="1" x14ac:dyDescent="0.3">
      <c r="A17" s="27"/>
      <c r="B17" s="25"/>
      <c r="C17" s="15" t="s">
        <v>2</v>
      </c>
      <c r="D17" s="14">
        <v>203496.6</v>
      </c>
      <c r="E17" s="14">
        <v>230753.22</v>
      </c>
      <c r="F17" s="14">
        <v>230605.28</v>
      </c>
      <c r="G17" s="1"/>
    </row>
    <row r="18" spans="1:7" ht="18.75" customHeight="1" x14ac:dyDescent="0.3">
      <c r="A18" s="27"/>
      <c r="B18" s="25"/>
      <c r="C18" s="15" t="s">
        <v>3</v>
      </c>
      <c r="D18" s="14">
        <v>587468.46</v>
      </c>
      <c r="E18" s="14">
        <v>593336.53</v>
      </c>
      <c r="F18" s="14">
        <v>593327.72</v>
      </c>
      <c r="G18" s="1"/>
    </row>
    <row r="19" spans="1:7" ht="24.75" customHeight="1" x14ac:dyDescent="0.3">
      <c r="A19" s="27"/>
      <c r="B19" s="25"/>
      <c r="C19" s="15" t="s">
        <v>4</v>
      </c>
      <c r="D19" s="14">
        <v>31674.15</v>
      </c>
      <c r="E19" s="14">
        <v>29790.2</v>
      </c>
      <c r="F19" s="14">
        <v>29254.77</v>
      </c>
      <c r="G19" s="1"/>
    </row>
    <row r="20" spans="1:7" ht="21.75" customHeight="1" x14ac:dyDescent="0.3">
      <c r="A20" s="27"/>
      <c r="B20" s="25"/>
      <c r="C20" s="15" t="s">
        <v>5</v>
      </c>
      <c r="D20" s="14">
        <v>0</v>
      </c>
      <c r="E20" s="14">
        <v>0</v>
      </c>
      <c r="F20" s="14">
        <v>0</v>
      </c>
      <c r="G20" s="1"/>
    </row>
    <row r="21" spans="1:7" ht="18.75" x14ac:dyDescent="0.3">
      <c r="A21" s="27">
        <v>3</v>
      </c>
      <c r="B21" s="25" t="s">
        <v>9</v>
      </c>
      <c r="C21" s="15" t="s">
        <v>19</v>
      </c>
      <c r="D21" s="14">
        <f t="shared" ref="D21" si="6">SUM(D22:D25)</f>
        <v>183890.36000000002</v>
      </c>
      <c r="E21" s="14">
        <v>304215.39</v>
      </c>
      <c r="F21" s="14">
        <f t="shared" ref="F21" si="7">SUM(F22:F25)</f>
        <v>240033.84999999998</v>
      </c>
      <c r="G21" s="1"/>
    </row>
    <row r="22" spans="1:7" ht="18.75" x14ac:dyDescent="0.3">
      <c r="A22" s="27"/>
      <c r="B22" s="25"/>
      <c r="C22" s="15" t="s">
        <v>2</v>
      </c>
      <c r="D22" s="14">
        <v>0</v>
      </c>
      <c r="E22" s="14">
        <v>0</v>
      </c>
      <c r="F22" s="14">
        <v>0</v>
      </c>
      <c r="G22" s="1"/>
    </row>
    <row r="23" spans="1:7" ht="18.75" x14ac:dyDescent="0.3">
      <c r="A23" s="27"/>
      <c r="B23" s="25"/>
      <c r="C23" s="15" t="s">
        <v>3</v>
      </c>
      <c r="D23" s="14">
        <v>20119.82</v>
      </c>
      <c r="E23" s="14">
        <v>136886.87</v>
      </c>
      <c r="F23" s="14">
        <v>76791.58</v>
      </c>
      <c r="G23" s="1"/>
    </row>
    <row r="24" spans="1:7" ht="18.75" x14ac:dyDescent="0.3">
      <c r="A24" s="27"/>
      <c r="B24" s="25"/>
      <c r="C24" s="15" t="s">
        <v>4</v>
      </c>
      <c r="D24" s="14">
        <v>163770.54</v>
      </c>
      <c r="E24" s="14">
        <v>167328.51999999999</v>
      </c>
      <c r="F24" s="14">
        <v>163242.26999999999</v>
      </c>
      <c r="G24" s="1"/>
    </row>
    <row r="25" spans="1:7" ht="18.75" customHeight="1" x14ac:dyDescent="0.3">
      <c r="A25" s="27"/>
      <c r="B25" s="25"/>
      <c r="C25" s="15" t="s">
        <v>5</v>
      </c>
      <c r="D25" s="14">
        <v>0</v>
      </c>
      <c r="E25" s="14">
        <v>0</v>
      </c>
      <c r="F25" s="14">
        <v>0</v>
      </c>
      <c r="G25" s="1"/>
    </row>
    <row r="26" spans="1:7" ht="18.75" x14ac:dyDescent="0.3">
      <c r="A26" s="27">
        <v>4</v>
      </c>
      <c r="B26" s="25" t="s">
        <v>10</v>
      </c>
      <c r="C26" s="15" t="s">
        <v>19</v>
      </c>
      <c r="D26" s="14">
        <v>10050.799999999999</v>
      </c>
      <c r="E26" s="14">
        <v>10661.78</v>
      </c>
      <c r="F26" s="14">
        <v>10657.49</v>
      </c>
      <c r="G26" s="1"/>
    </row>
    <row r="27" spans="1:7" ht="18.75" x14ac:dyDescent="0.3">
      <c r="A27" s="27"/>
      <c r="B27" s="25"/>
      <c r="C27" s="15" t="s">
        <v>2</v>
      </c>
      <c r="D27" s="14">
        <v>0</v>
      </c>
      <c r="E27" s="14">
        <v>0</v>
      </c>
      <c r="F27" s="14">
        <v>0</v>
      </c>
      <c r="G27" s="1"/>
    </row>
    <row r="28" spans="1:7" ht="18.75" x14ac:dyDescent="0.3">
      <c r="A28" s="27"/>
      <c r="B28" s="25"/>
      <c r="C28" s="15" t="s">
        <v>3</v>
      </c>
      <c r="D28" s="14">
        <v>0</v>
      </c>
      <c r="E28" s="14">
        <v>0</v>
      </c>
      <c r="F28" s="14">
        <v>0</v>
      </c>
      <c r="G28" s="1"/>
    </row>
    <row r="29" spans="1:7" ht="18.75" x14ac:dyDescent="0.3">
      <c r="A29" s="27"/>
      <c r="B29" s="25"/>
      <c r="C29" s="15" t="s">
        <v>4</v>
      </c>
      <c r="D29" s="14">
        <v>10050.799999999999</v>
      </c>
      <c r="E29" s="14">
        <v>10661.78</v>
      </c>
      <c r="F29" s="14">
        <v>10657.49</v>
      </c>
      <c r="G29" s="1"/>
    </row>
    <row r="30" spans="1:7" ht="20.25" customHeight="1" x14ac:dyDescent="0.3">
      <c r="A30" s="27"/>
      <c r="B30" s="25"/>
      <c r="C30" s="15" t="s">
        <v>5</v>
      </c>
      <c r="D30" s="14">
        <v>0</v>
      </c>
      <c r="E30" s="14">
        <v>0</v>
      </c>
      <c r="F30" s="14">
        <v>0</v>
      </c>
      <c r="G30" s="1"/>
    </row>
    <row r="31" spans="1:7" ht="18.75" x14ac:dyDescent="0.3">
      <c r="A31" s="27">
        <v>5</v>
      </c>
      <c r="B31" s="25" t="s">
        <v>11</v>
      </c>
      <c r="C31" s="15" t="s">
        <v>19</v>
      </c>
      <c r="D31" s="14">
        <v>114672.88</v>
      </c>
      <c r="E31" s="14">
        <v>103155.17</v>
      </c>
      <c r="F31" s="14">
        <v>108310.89</v>
      </c>
      <c r="G31" s="1"/>
    </row>
    <row r="32" spans="1:7" ht="18.75" x14ac:dyDescent="0.3">
      <c r="A32" s="27"/>
      <c r="B32" s="25"/>
      <c r="C32" s="15" t="s">
        <v>2</v>
      </c>
      <c r="D32" s="14">
        <v>0</v>
      </c>
      <c r="E32" s="14">
        <v>0</v>
      </c>
      <c r="F32" s="14">
        <v>0</v>
      </c>
      <c r="G32" s="1"/>
    </row>
    <row r="33" spans="1:7" ht="18.75" x14ac:dyDescent="0.3">
      <c r="A33" s="27"/>
      <c r="B33" s="25"/>
      <c r="C33" s="15" t="s">
        <v>3</v>
      </c>
      <c r="D33" s="14">
        <v>13594.77</v>
      </c>
      <c r="E33" s="14">
        <v>13594.77</v>
      </c>
      <c r="F33" s="14">
        <v>13594.77</v>
      </c>
      <c r="G33" s="1"/>
    </row>
    <row r="34" spans="1:7" ht="18.75" x14ac:dyDescent="0.3">
      <c r="A34" s="27"/>
      <c r="B34" s="25"/>
      <c r="C34" s="15" t="s">
        <v>4</v>
      </c>
      <c r="D34" s="14">
        <v>94787.23</v>
      </c>
      <c r="E34" s="14">
        <v>89560.4</v>
      </c>
      <c r="F34" s="14">
        <v>89356.21</v>
      </c>
      <c r="G34" s="1"/>
    </row>
    <row r="35" spans="1:7" ht="18.75" customHeight="1" x14ac:dyDescent="0.3">
      <c r="A35" s="27"/>
      <c r="B35" s="25"/>
      <c r="C35" s="15" t="s">
        <v>5</v>
      </c>
      <c r="D35" s="14">
        <v>6290.88</v>
      </c>
      <c r="E35" s="14">
        <v>0</v>
      </c>
      <c r="F35" s="14">
        <v>5359.91</v>
      </c>
      <c r="G35" s="1"/>
    </row>
    <row r="36" spans="1:7" ht="18.75" x14ac:dyDescent="0.3">
      <c r="A36" s="27">
        <v>6</v>
      </c>
      <c r="B36" s="25" t="s">
        <v>12</v>
      </c>
      <c r="C36" s="15" t="s">
        <v>19</v>
      </c>
      <c r="D36" s="14">
        <f t="shared" ref="D36" si="8">SUM(D37:D40)</f>
        <v>237299.64</v>
      </c>
      <c r="E36" s="14">
        <f>SUM(E37:E40)</f>
        <v>238184.24</v>
      </c>
      <c r="F36" s="14">
        <f t="shared" ref="F36" si="9">SUM(F37:F40)</f>
        <v>233531.23</v>
      </c>
      <c r="G36" s="1"/>
    </row>
    <row r="37" spans="1:7" ht="18.75" x14ac:dyDescent="0.3">
      <c r="A37" s="27"/>
      <c r="B37" s="25"/>
      <c r="C37" s="15" t="s">
        <v>2</v>
      </c>
      <c r="D37" s="14">
        <v>0</v>
      </c>
      <c r="E37" s="14">
        <v>0</v>
      </c>
      <c r="F37" s="14">
        <v>0</v>
      </c>
      <c r="G37" s="1"/>
    </row>
    <row r="38" spans="1:7" ht="18.75" x14ac:dyDescent="0.3">
      <c r="A38" s="27"/>
      <c r="B38" s="25"/>
      <c r="C38" s="15" t="s">
        <v>3</v>
      </c>
      <c r="D38" s="14">
        <v>59125.11</v>
      </c>
      <c r="E38" s="14">
        <v>59125.11</v>
      </c>
      <c r="F38" s="14">
        <v>56999.13</v>
      </c>
      <c r="G38" s="1"/>
    </row>
    <row r="39" spans="1:7" ht="18.75" x14ac:dyDescent="0.3">
      <c r="A39" s="27"/>
      <c r="B39" s="25"/>
      <c r="C39" s="15" t="s">
        <v>4</v>
      </c>
      <c r="D39" s="14">
        <v>178174.53</v>
      </c>
      <c r="E39" s="14">
        <v>179059.13</v>
      </c>
      <c r="F39" s="14">
        <v>176532.1</v>
      </c>
      <c r="G39" s="1"/>
    </row>
    <row r="40" spans="1:7" ht="21.75" customHeight="1" x14ac:dyDescent="0.3">
      <c r="A40" s="27"/>
      <c r="B40" s="25"/>
      <c r="C40" s="15" t="s">
        <v>5</v>
      </c>
      <c r="D40" s="14">
        <v>0</v>
      </c>
      <c r="E40" s="14">
        <v>0</v>
      </c>
      <c r="F40" s="14">
        <v>0</v>
      </c>
      <c r="G40" s="1"/>
    </row>
    <row r="41" spans="1:7" ht="18.75" x14ac:dyDescent="0.3">
      <c r="A41" s="27">
        <v>7</v>
      </c>
      <c r="B41" s="25" t="s">
        <v>13</v>
      </c>
      <c r="C41" s="15" t="s">
        <v>19</v>
      </c>
      <c r="D41" s="14">
        <f t="shared" ref="D41" si="10">SUM(D42:D45)</f>
        <v>87265.919999999998</v>
      </c>
      <c r="E41" s="14">
        <f t="shared" ref="E41" si="11">SUM(E42:E45)</f>
        <v>87485.73</v>
      </c>
      <c r="F41" s="14">
        <f t="shared" ref="F41" si="12">SUM(F42:F45)</f>
        <v>87311.54</v>
      </c>
      <c r="G41" s="1"/>
    </row>
    <row r="42" spans="1:7" ht="18.75" x14ac:dyDescent="0.3">
      <c r="A42" s="27"/>
      <c r="B42" s="25"/>
      <c r="C42" s="15" t="s">
        <v>2</v>
      </c>
      <c r="D42" s="14">
        <v>0</v>
      </c>
      <c r="E42" s="14">
        <v>0</v>
      </c>
      <c r="F42" s="14">
        <v>0</v>
      </c>
      <c r="G42" s="1"/>
    </row>
    <row r="43" spans="1:7" ht="18.75" x14ac:dyDescent="0.3">
      <c r="A43" s="27"/>
      <c r="B43" s="25"/>
      <c r="C43" s="15" t="s">
        <v>3</v>
      </c>
      <c r="D43" s="14">
        <v>0</v>
      </c>
      <c r="E43" s="14">
        <v>0</v>
      </c>
      <c r="F43" s="14">
        <v>0</v>
      </c>
      <c r="G43" s="1"/>
    </row>
    <row r="44" spans="1:7" ht="18.75" x14ac:dyDescent="0.3">
      <c r="A44" s="27"/>
      <c r="B44" s="25"/>
      <c r="C44" s="15" t="s">
        <v>4</v>
      </c>
      <c r="D44" s="14">
        <v>87265.919999999998</v>
      </c>
      <c r="E44" s="14">
        <v>87485.73</v>
      </c>
      <c r="F44" s="14">
        <v>87311.54</v>
      </c>
      <c r="G44" s="1">
        <v>0</v>
      </c>
    </row>
    <row r="45" spans="1:7" ht="15.75" customHeight="1" x14ac:dyDescent="0.3">
      <c r="A45" s="27"/>
      <c r="B45" s="25"/>
      <c r="C45" s="15" t="s">
        <v>5</v>
      </c>
      <c r="D45" s="14">
        <v>0</v>
      </c>
      <c r="E45" s="14">
        <v>0</v>
      </c>
      <c r="F45" s="14">
        <v>0</v>
      </c>
      <c r="G45" s="1"/>
    </row>
    <row r="46" spans="1:7" ht="18.75" x14ac:dyDescent="0.3">
      <c r="A46" s="27">
        <v>8</v>
      </c>
      <c r="B46" s="25" t="s">
        <v>17</v>
      </c>
      <c r="C46" s="15" t="s">
        <v>19</v>
      </c>
      <c r="D46" s="14">
        <f t="shared" ref="D46" si="13">SUM(D47:D50)</f>
        <v>35729.949999999997</v>
      </c>
      <c r="E46" s="14">
        <f t="shared" ref="E46" si="14">SUM(E47:E50)</f>
        <v>35415.550000000003</v>
      </c>
      <c r="F46" s="14">
        <f t="shared" ref="F46" si="15">SUM(F47:F50)</f>
        <v>35172.71</v>
      </c>
      <c r="G46" s="1"/>
    </row>
    <row r="47" spans="1:7" ht="18.75" x14ac:dyDescent="0.3">
      <c r="A47" s="27"/>
      <c r="B47" s="25"/>
      <c r="C47" s="15" t="s">
        <v>2</v>
      </c>
      <c r="D47" s="14">
        <v>0</v>
      </c>
      <c r="E47" s="14">
        <v>0</v>
      </c>
      <c r="F47" s="14">
        <v>0</v>
      </c>
      <c r="G47" s="1"/>
    </row>
    <row r="48" spans="1:7" ht="18.75" x14ac:dyDescent="0.3">
      <c r="A48" s="27"/>
      <c r="B48" s="25"/>
      <c r="C48" s="15" t="s">
        <v>3</v>
      </c>
      <c r="D48" s="14">
        <v>962.5</v>
      </c>
      <c r="E48" s="14">
        <v>962.5</v>
      </c>
      <c r="F48" s="14">
        <v>949.75</v>
      </c>
      <c r="G48" s="1"/>
    </row>
    <row r="49" spans="1:7" ht="18.75" x14ac:dyDescent="0.3">
      <c r="A49" s="27"/>
      <c r="B49" s="25"/>
      <c r="C49" s="15" t="s">
        <v>4</v>
      </c>
      <c r="D49" s="14">
        <v>34767.449999999997</v>
      </c>
      <c r="E49" s="14">
        <v>34453.050000000003</v>
      </c>
      <c r="F49" s="14">
        <v>34222.959999999999</v>
      </c>
      <c r="G49" s="1"/>
    </row>
    <row r="50" spans="1:7" ht="21.75" customHeight="1" x14ac:dyDescent="0.3">
      <c r="A50" s="27"/>
      <c r="B50" s="25"/>
      <c r="C50" s="15" t="s">
        <v>5</v>
      </c>
      <c r="D50" s="14">
        <v>0</v>
      </c>
      <c r="E50" s="14">
        <v>0</v>
      </c>
      <c r="F50" s="14">
        <v>0</v>
      </c>
      <c r="G50" s="1"/>
    </row>
    <row r="51" spans="1:7" ht="18.75" x14ac:dyDescent="0.3">
      <c r="A51" s="27">
        <v>9</v>
      </c>
      <c r="B51" s="25" t="s">
        <v>14</v>
      </c>
      <c r="C51" s="15" t="s">
        <v>19</v>
      </c>
      <c r="D51" s="14">
        <f t="shared" ref="D51" si="16">SUM(D52:D55)</f>
        <v>133436.85</v>
      </c>
      <c r="E51" s="14">
        <f t="shared" ref="E51" si="17">SUM(E52:E55)</f>
        <v>89293.01</v>
      </c>
      <c r="F51" s="14">
        <f t="shared" ref="F51" si="18">SUM(F52:F55)</f>
        <v>86867.74</v>
      </c>
      <c r="G51" s="1"/>
    </row>
    <row r="52" spans="1:7" ht="18.75" x14ac:dyDescent="0.3">
      <c r="A52" s="27"/>
      <c r="B52" s="25"/>
      <c r="C52" s="15" t="s">
        <v>2</v>
      </c>
      <c r="D52" s="14">
        <v>0</v>
      </c>
      <c r="E52" s="14">
        <v>0</v>
      </c>
      <c r="F52" s="14">
        <v>0</v>
      </c>
      <c r="G52" s="1"/>
    </row>
    <row r="53" spans="1:7" ht="18.75" x14ac:dyDescent="0.3">
      <c r="A53" s="27"/>
      <c r="B53" s="25"/>
      <c r="C53" s="15" t="s">
        <v>3</v>
      </c>
      <c r="D53" s="14">
        <v>0</v>
      </c>
      <c r="E53" s="14">
        <v>0</v>
      </c>
      <c r="F53" s="14">
        <v>0</v>
      </c>
      <c r="G53" s="1"/>
    </row>
    <row r="54" spans="1:7" ht="18.75" x14ac:dyDescent="0.3">
      <c r="A54" s="27"/>
      <c r="B54" s="25"/>
      <c r="C54" s="15" t="s">
        <v>4</v>
      </c>
      <c r="D54" s="14">
        <v>133436.85</v>
      </c>
      <c r="E54" s="14">
        <v>89293.01</v>
      </c>
      <c r="F54" s="14">
        <v>86867.74</v>
      </c>
      <c r="G54" s="1"/>
    </row>
    <row r="55" spans="1:7" ht="16.5" customHeight="1" x14ac:dyDescent="0.3">
      <c r="A55" s="27"/>
      <c r="B55" s="25"/>
      <c r="C55" s="15" t="s">
        <v>5</v>
      </c>
      <c r="D55" s="14">
        <v>0</v>
      </c>
      <c r="E55" s="14">
        <v>0</v>
      </c>
      <c r="F55" s="14">
        <v>0</v>
      </c>
      <c r="G55" s="1"/>
    </row>
    <row r="56" spans="1:7" ht="18.75" x14ac:dyDescent="0.3">
      <c r="A56" s="27">
        <v>10</v>
      </c>
      <c r="B56" s="25" t="s">
        <v>18</v>
      </c>
      <c r="C56" s="15" t="s">
        <v>19</v>
      </c>
      <c r="D56" s="14">
        <f t="shared" ref="D56" si="19">SUM(D57:D60)</f>
        <v>156280.03</v>
      </c>
      <c r="E56" s="14">
        <f t="shared" ref="E56" si="20">SUM(E57:E60)</f>
        <v>155892.03</v>
      </c>
      <c r="F56" s="16">
        <f t="shared" ref="F56" si="21">SUM(F57:F60)</f>
        <v>155048.19</v>
      </c>
      <c r="G56" s="1"/>
    </row>
    <row r="57" spans="1:7" ht="18.75" x14ac:dyDescent="0.3">
      <c r="A57" s="27"/>
      <c r="B57" s="25"/>
      <c r="C57" s="15" t="s">
        <v>2</v>
      </c>
      <c r="D57" s="14">
        <v>0</v>
      </c>
      <c r="E57" s="14">
        <v>0</v>
      </c>
      <c r="F57" s="14">
        <v>0</v>
      </c>
      <c r="G57" s="1"/>
    </row>
    <row r="58" spans="1:7" ht="18.75" x14ac:dyDescent="0.3">
      <c r="A58" s="27"/>
      <c r="B58" s="25"/>
      <c r="C58" s="15" t="s">
        <v>3</v>
      </c>
      <c r="D58" s="14">
        <v>138842.72</v>
      </c>
      <c r="E58" s="14">
        <v>138842.71</v>
      </c>
      <c r="F58" s="14">
        <v>138497.4</v>
      </c>
      <c r="G58" s="1"/>
    </row>
    <row r="59" spans="1:7" ht="18.75" x14ac:dyDescent="0.3">
      <c r="A59" s="27"/>
      <c r="B59" s="25"/>
      <c r="C59" s="15" t="s">
        <v>4</v>
      </c>
      <c r="D59" s="14">
        <v>17337.310000000001</v>
      </c>
      <c r="E59" s="14">
        <v>17049.32</v>
      </c>
      <c r="F59" s="14">
        <v>16450.79</v>
      </c>
      <c r="G59" s="1"/>
    </row>
    <row r="60" spans="1:7" ht="18.75" customHeight="1" x14ac:dyDescent="0.3">
      <c r="A60" s="27"/>
      <c r="B60" s="25"/>
      <c r="C60" s="15" t="s">
        <v>5</v>
      </c>
      <c r="D60" s="14">
        <v>100</v>
      </c>
      <c r="E60" s="14">
        <v>0</v>
      </c>
      <c r="F60" s="14">
        <v>100</v>
      </c>
      <c r="G60" s="1"/>
    </row>
    <row r="61" spans="1:7" ht="18.75" x14ac:dyDescent="0.3">
      <c r="A61" s="27">
        <v>11</v>
      </c>
      <c r="B61" s="25" t="s">
        <v>15</v>
      </c>
      <c r="C61" s="15" t="s">
        <v>19</v>
      </c>
      <c r="D61" s="14">
        <f t="shared" ref="D61" si="22">SUM(D62:D65)</f>
        <v>147662.56</v>
      </c>
      <c r="E61" s="14">
        <f t="shared" ref="E61" si="23">SUM(E62:E65)</f>
        <v>148111.29999999999</v>
      </c>
      <c r="F61" s="14">
        <f t="shared" ref="F61" si="24">SUM(F62:F65)</f>
        <v>140757.38</v>
      </c>
      <c r="G61" s="1"/>
    </row>
    <row r="62" spans="1:7" ht="18.75" x14ac:dyDescent="0.3">
      <c r="A62" s="27"/>
      <c r="B62" s="25"/>
      <c r="C62" s="15" t="s">
        <v>2</v>
      </c>
      <c r="D62" s="14">
        <v>0</v>
      </c>
      <c r="E62" s="14">
        <v>0</v>
      </c>
      <c r="F62" s="14">
        <v>0</v>
      </c>
      <c r="G62" s="1"/>
    </row>
    <row r="63" spans="1:7" ht="18.75" x14ac:dyDescent="0.3">
      <c r="A63" s="27"/>
      <c r="B63" s="25"/>
      <c r="C63" s="15" t="s">
        <v>3</v>
      </c>
      <c r="D63" s="14">
        <v>92301.14</v>
      </c>
      <c r="E63" s="14">
        <v>90810.93</v>
      </c>
      <c r="F63" s="14">
        <v>83666.41</v>
      </c>
      <c r="G63" s="1"/>
    </row>
    <row r="64" spans="1:7" ht="18.75" x14ac:dyDescent="0.3">
      <c r="A64" s="27"/>
      <c r="B64" s="25"/>
      <c r="C64" s="15" t="s">
        <v>4</v>
      </c>
      <c r="D64" s="14">
        <v>55361.42</v>
      </c>
      <c r="E64" s="14">
        <v>57300.37</v>
      </c>
      <c r="F64" s="14">
        <v>57090.97</v>
      </c>
      <c r="G64" s="1"/>
    </row>
    <row r="65" spans="1:7" ht="21" customHeight="1" x14ac:dyDescent="0.3">
      <c r="A65" s="27"/>
      <c r="B65" s="25"/>
      <c r="C65" s="15" t="s">
        <v>5</v>
      </c>
      <c r="D65" s="14">
        <v>0</v>
      </c>
      <c r="E65" s="14">
        <v>0</v>
      </c>
      <c r="F65" s="14">
        <v>0</v>
      </c>
      <c r="G65" s="1"/>
    </row>
    <row r="66" spans="1:7" ht="15.75" customHeight="1" x14ac:dyDescent="0.3">
      <c r="A66" s="27">
        <v>12</v>
      </c>
      <c r="B66" s="25" t="s">
        <v>33</v>
      </c>
      <c r="C66" s="15" t="s">
        <v>19</v>
      </c>
      <c r="D66" s="14">
        <f t="shared" ref="D66" si="25">SUM(D67:D70)</f>
        <v>185607.27</v>
      </c>
      <c r="E66" s="14">
        <v>184886.69</v>
      </c>
      <c r="F66" s="14">
        <v>184081.6</v>
      </c>
      <c r="G66" s="1"/>
    </row>
    <row r="67" spans="1:7" ht="18.75" x14ac:dyDescent="0.3">
      <c r="A67" s="27"/>
      <c r="B67" s="25"/>
      <c r="C67" s="15" t="s">
        <v>2</v>
      </c>
      <c r="D67" s="14">
        <v>0</v>
      </c>
      <c r="E67" s="14">
        <v>0</v>
      </c>
      <c r="F67" s="14">
        <v>0</v>
      </c>
      <c r="G67" s="1"/>
    </row>
    <row r="68" spans="1:7" ht="18.75" x14ac:dyDescent="0.3">
      <c r="A68" s="27"/>
      <c r="B68" s="25"/>
      <c r="C68" s="15" t="s">
        <v>3</v>
      </c>
      <c r="D68" s="14">
        <v>2058.21</v>
      </c>
      <c r="E68" s="14">
        <v>2058.21</v>
      </c>
      <c r="F68" s="14">
        <v>2058.21</v>
      </c>
      <c r="G68" s="1"/>
    </row>
    <row r="69" spans="1:7" ht="18.75" x14ac:dyDescent="0.3">
      <c r="A69" s="27"/>
      <c r="B69" s="25"/>
      <c r="C69" s="15" t="s">
        <v>4</v>
      </c>
      <c r="D69" s="14">
        <v>183549.06</v>
      </c>
      <c r="E69" s="14">
        <v>182828.48</v>
      </c>
      <c r="F69" s="14">
        <v>182023.39</v>
      </c>
      <c r="G69" s="1"/>
    </row>
    <row r="70" spans="1:7" ht="45.75" customHeight="1" x14ac:dyDescent="0.3">
      <c r="A70" s="27"/>
      <c r="B70" s="25"/>
      <c r="C70" s="15" t="s">
        <v>5</v>
      </c>
      <c r="D70" s="14">
        <v>0</v>
      </c>
      <c r="E70" s="14">
        <v>0</v>
      </c>
      <c r="F70" s="14">
        <v>0</v>
      </c>
      <c r="G70" s="1"/>
    </row>
    <row r="71" spans="1:7" ht="18.75" x14ac:dyDescent="0.3">
      <c r="A71" s="27">
        <v>13</v>
      </c>
      <c r="B71" s="25" t="s">
        <v>28</v>
      </c>
      <c r="C71" s="15" t="s">
        <v>19</v>
      </c>
      <c r="D71" s="14">
        <v>35379.68</v>
      </c>
      <c r="E71" s="14">
        <f t="shared" ref="E71:F71" si="26">SUM(E72:E75)</f>
        <v>35420.879999999997</v>
      </c>
      <c r="F71" s="14">
        <f t="shared" si="26"/>
        <v>35358.06</v>
      </c>
      <c r="G71" s="1"/>
    </row>
    <row r="72" spans="1:7" ht="18.75" x14ac:dyDescent="0.3">
      <c r="A72" s="27"/>
      <c r="B72" s="25"/>
      <c r="C72" s="15" t="s">
        <v>2</v>
      </c>
      <c r="D72" s="14">
        <v>0</v>
      </c>
      <c r="E72" s="14">
        <v>0</v>
      </c>
      <c r="F72" s="14">
        <v>0</v>
      </c>
      <c r="G72" s="1"/>
    </row>
    <row r="73" spans="1:7" ht="18.75" x14ac:dyDescent="0.3">
      <c r="A73" s="27"/>
      <c r="B73" s="25"/>
      <c r="C73" s="15" t="s">
        <v>3</v>
      </c>
      <c r="D73" s="14">
        <v>0</v>
      </c>
      <c r="E73" s="14">
        <v>0</v>
      </c>
      <c r="F73" s="14">
        <v>0</v>
      </c>
      <c r="G73" s="1"/>
    </row>
    <row r="74" spans="1:7" ht="18.75" x14ac:dyDescent="0.3">
      <c r="A74" s="27"/>
      <c r="B74" s="25"/>
      <c r="C74" s="15" t="s">
        <v>4</v>
      </c>
      <c r="D74" s="14">
        <v>35379.68</v>
      </c>
      <c r="E74" s="14">
        <v>35420.879999999997</v>
      </c>
      <c r="F74" s="14">
        <v>35358.06</v>
      </c>
      <c r="G74" s="1"/>
    </row>
    <row r="75" spans="1:7" ht="19.5" customHeight="1" x14ac:dyDescent="0.3">
      <c r="A75" s="27"/>
      <c r="B75" s="25"/>
      <c r="C75" s="15" t="s">
        <v>5</v>
      </c>
      <c r="D75" s="14">
        <v>0</v>
      </c>
      <c r="E75" s="14">
        <v>0</v>
      </c>
      <c r="F75" s="14">
        <v>0</v>
      </c>
      <c r="G75" s="1"/>
    </row>
    <row r="76" spans="1:7" ht="19.5" customHeight="1" x14ac:dyDescent="0.3">
      <c r="A76" s="26">
        <v>14</v>
      </c>
      <c r="B76" s="25" t="s">
        <v>34</v>
      </c>
      <c r="C76" s="15" t="s">
        <v>19</v>
      </c>
      <c r="D76" s="14">
        <f>D77+D78</f>
        <v>82223.039999999994</v>
      </c>
      <c r="E76" s="14">
        <f t="shared" ref="E76:F76" si="27">E77+E78</f>
        <v>82777.25</v>
      </c>
      <c r="F76" s="14">
        <f t="shared" si="27"/>
        <v>82505.009999999995</v>
      </c>
      <c r="G76" s="1"/>
    </row>
    <row r="77" spans="1:7" ht="19.5" customHeight="1" x14ac:dyDescent="0.3">
      <c r="A77" s="26"/>
      <c r="B77" s="25"/>
      <c r="C77" s="15" t="s">
        <v>3</v>
      </c>
      <c r="D77" s="14">
        <v>78111.89</v>
      </c>
      <c r="E77" s="14">
        <v>78111.89</v>
      </c>
      <c r="F77" s="14">
        <v>78111.89</v>
      </c>
      <c r="G77" s="1"/>
    </row>
    <row r="78" spans="1:7" ht="19.5" customHeight="1" x14ac:dyDescent="0.3">
      <c r="A78" s="26"/>
      <c r="B78" s="25"/>
      <c r="C78" s="15" t="s">
        <v>4</v>
      </c>
      <c r="D78" s="14">
        <v>4111.1499999999996</v>
      </c>
      <c r="E78" s="14">
        <v>4665.3599999999997</v>
      </c>
      <c r="F78" s="14">
        <v>4393.12</v>
      </c>
      <c r="G78" s="1"/>
    </row>
    <row r="79" spans="1:7" ht="18.75" x14ac:dyDescent="0.3">
      <c r="A79" s="1"/>
      <c r="B79" s="1" t="s">
        <v>25</v>
      </c>
      <c r="C79" s="1"/>
      <c r="D79" s="1"/>
      <c r="E79" s="1"/>
      <c r="F79" s="1"/>
      <c r="G79" s="1"/>
    </row>
    <row r="80" spans="1:7" ht="18.75" x14ac:dyDescent="0.3">
      <c r="A80" s="1"/>
      <c r="B80" s="1" t="s">
        <v>26</v>
      </c>
      <c r="C80" s="1"/>
      <c r="D80" s="1"/>
      <c r="E80" s="1"/>
      <c r="F80" s="1"/>
      <c r="G80" s="1"/>
    </row>
    <row r="81" spans="1:7" ht="18.75" x14ac:dyDescent="0.3">
      <c r="A81" s="1"/>
      <c r="B81" s="1" t="s">
        <v>27</v>
      </c>
      <c r="C81" s="1"/>
      <c r="D81" s="1"/>
      <c r="E81" s="1"/>
      <c r="F81" s="1"/>
      <c r="G81" s="1"/>
    </row>
  </sheetData>
  <mergeCells count="32">
    <mergeCell ref="B2:G2"/>
    <mergeCell ref="A1:F1"/>
    <mergeCell ref="A46:A50"/>
    <mergeCell ref="B71:B75"/>
    <mergeCell ref="A71:A75"/>
    <mergeCell ref="B66:B70"/>
    <mergeCell ref="B16:B20"/>
    <mergeCell ref="B21:B25"/>
    <mergeCell ref="B26:B30"/>
    <mergeCell ref="B31:B35"/>
    <mergeCell ref="B36:B40"/>
    <mergeCell ref="B41:B45"/>
    <mergeCell ref="B46:B50"/>
    <mergeCell ref="B51:B55"/>
    <mergeCell ref="B56:B60"/>
    <mergeCell ref="B61:B65"/>
    <mergeCell ref="A31:A35"/>
    <mergeCell ref="A36:A40"/>
    <mergeCell ref="A41:A45"/>
    <mergeCell ref="A21:A25"/>
    <mergeCell ref="A26:A30"/>
    <mergeCell ref="B6:B10"/>
    <mergeCell ref="A6:A10"/>
    <mergeCell ref="B11:B15"/>
    <mergeCell ref="A11:A15"/>
    <mergeCell ref="A16:A20"/>
    <mergeCell ref="B76:B78"/>
    <mergeCell ref="A76:A78"/>
    <mergeCell ref="A66:A70"/>
    <mergeCell ref="A51:A55"/>
    <mergeCell ref="A56:A60"/>
    <mergeCell ref="A61:A65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9" orientation="landscape" r:id="rId1"/>
  <rowBreaks count="1" manualBreakCount="1">
    <brk id="35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81"/>
  <sheetViews>
    <sheetView tabSelected="1" view="pageBreakPreview" zoomScale="75" zoomScaleNormal="80" zoomScaleSheetLayoutView="75" workbookViewId="0">
      <pane ySplit="4" topLeftCell="A5" activePane="bottomLeft" state="frozen"/>
      <selection pane="bottomLeft" activeCell="H9" sqref="H9"/>
    </sheetView>
  </sheetViews>
  <sheetFormatPr defaultRowHeight="15" x14ac:dyDescent="0.25"/>
  <cols>
    <col min="1" max="1" width="3.7109375" style="4" customWidth="1"/>
    <col min="2" max="2" width="57.5703125" style="4" customWidth="1"/>
    <col min="3" max="3" width="36" style="4" customWidth="1"/>
    <col min="4" max="4" width="30" style="4" customWidth="1"/>
    <col min="5" max="5" width="27.85546875" style="4" customWidth="1"/>
    <col min="6" max="6" width="29.28515625" style="4" customWidth="1"/>
    <col min="7" max="7" width="16.28515625" style="4" bestFit="1" customWidth="1"/>
    <col min="8" max="8" width="14.42578125" style="4" customWidth="1"/>
    <col min="9" max="9" width="12.42578125" style="4" customWidth="1"/>
    <col min="10" max="16384" width="9.140625" style="4"/>
  </cols>
  <sheetData>
    <row r="1" spans="1:9" ht="16.5" customHeight="1" x14ac:dyDescent="0.3">
      <c r="A1" s="32" t="s">
        <v>29</v>
      </c>
      <c r="B1" s="33"/>
      <c r="C1" s="33"/>
      <c r="D1" s="33"/>
      <c r="E1" s="33"/>
      <c r="F1" s="33"/>
      <c r="G1" s="1"/>
    </row>
    <row r="2" spans="1:9" ht="47.25" customHeight="1" x14ac:dyDescent="0.25">
      <c r="A2" s="22"/>
      <c r="B2" s="30" t="s">
        <v>32</v>
      </c>
      <c r="C2" s="31"/>
      <c r="D2" s="31"/>
      <c r="E2" s="31"/>
      <c r="F2" s="31"/>
      <c r="G2" s="31"/>
    </row>
    <row r="3" spans="1:9" ht="18.75" x14ac:dyDescent="0.3">
      <c r="A3" s="6"/>
      <c r="B3" s="6"/>
      <c r="C3" s="6"/>
      <c r="D3" s="6"/>
      <c r="E3" s="6"/>
      <c r="F3" s="7" t="s">
        <v>20</v>
      </c>
      <c r="G3" s="1"/>
    </row>
    <row r="4" spans="1:9" ht="105.75" customHeight="1" x14ac:dyDescent="0.3">
      <c r="A4" s="21" t="s">
        <v>1</v>
      </c>
      <c r="B4" s="9" t="s">
        <v>0</v>
      </c>
      <c r="C4" s="9" t="s">
        <v>16</v>
      </c>
      <c r="D4" s="9" t="s">
        <v>30</v>
      </c>
      <c r="E4" s="9" t="s">
        <v>31</v>
      </c>
      <c r="F4" s="9" t="s">
        <v>21</v>
      </c>
      <c r="G4" s="1"/>
    </row>
    <row r="5" spans="1:9" ht="18.75" customHeight="1" x14ac:dyDescent="0.3">
      <c r="A5" s="19">
        <v>1</v>
      </c>
      <c r="B5" s="17">
        <v>2</v>
      </c>
      <c r="C5" s="19">
        <v>3</v>
      </c>
      <c r="D5" s="18">
        <v>4</v>
      </c>
      <c r="E5" s="11">
        <v>5</v>
      </c>
      <c r="F5" s="18">
        <v>6</v>
      </c>
      <c r="G5" s="1"/>
    </row>
    <row r="6" spans="1:9" ht="16.5" customHeight="1" x14ac:dyDescent="0.3">
      <c r="A6" s="29"/>
      <c r="B6" s="28" t="s">
        <v>6</v>
      </c>
      <c r="C6" s="20"/>
      <c r="D6" s="12">
        <f>D11+D16+D21+D26+D31+D36+D41+D46+D51+D56+D61+D66+D71+D76</f>
        <v>3966574.8299999996</v>
      </c>
      <c r="E6" s="12">
        <f>E11+E16+E21+E26+E31+E36+E41+E46+E51+E56+E61+E66+E71+E76+0.01</f>
        <v>3830330.4699999983</v>
      </c>
      <c r="F6" s="12">
        <f t="shared" ref="F6" si="0">F11+F16+F21+F26+F31+F36+F41+F46+F51+F56+F61+F66+F71+F76</f>
        <v>3996469.0900000003</v>
      </c>
      <c r="G6" s="2">
        <f>F6-F10</f>
        <v>3745736.5400000005</v>
      </c>
      <c r="H6" s="13"/>
      <c r="I6" s="13"/>
    </row>
    <row r="7" spans="1:9" ht="24" customHeight="1" x14ac:dyDescent="0.3">
      <c r="A7" s="29"/>
      <c r="B7" s="28"/>
      <c r="C7" s="9" t="s">
        <v>22</v>
      </c>
      <c r="D7" s="12">
        <f>D12+D17+D22+D27+D32+D37+D42+D47+D52+D57+D62+D67+D72</f>
        <v>203496.6</v>
      </c>
      <c r="E7" s="12">
        <f t="shared" ref="E7:F7" si="1">E12+E17+E22+E27+E32+E37+E42+E47+E52+E57+E62+E67+E72</f>
        <v>230753.22</v>
      </c>
      <c r="F7" s="12">
        <f t="shared" si="1"/>
        <v>230605.28</v>
      </c>
      <c r="G7" s="2"/>
    </row>
    <row r="8" spans="1:9" ht="21" customHeight="1" x14ac:dyDescent="0.3">
      <c r="A8" s="29"/>
      <c r="B8" s="28"/>
      <c r="C8" s="9" t="s">
        <v>23</v>
      </c>
      <c r="D8" s="12">
        <f>D13+D18+D23+D28+D33+D38+D43+D48+D53+D58+D63+D68+D73+D77</f>
        <v>1856035.5999999999</v>
      </c>
      <c r="E8" s="12">
        <f t="shared" ref="E8:F9" si="2">E13+E18+E23+E28+E33+E38+E43+E48+E53+E58+E63+E68+E73+E77</f>
        <v>1997324.2299999997</v>
      </c>
      <c r="F8" s="12">
        <f>F13+F18+F23+F28+F33+F38+F43+F48+F53+F58+F63+F68+F73+F77</f>
        <v>1927366.5799999996</v>
      </c>
      <c r="G8" s="1"/>
    </row>
    <row r="9" spans="1:9" ht="23.25" customHeight="1" x14ac:dyDescent="0.3">
      <c r="A9" s="29"/>
      <c r="B9" s="28"/>
      <c r="C9" s="9" t="s">
        <v>24</v>
      </c>
      <c r="D9" s="12">
        <f>D14+D19+D24+D29+D34+D39+D44+D49+D54+D59+D64+D69+D74+D78</f>
        <v>1651388.66</v>
      </c>
      <c r="E9" s="12">
        <f t="shared" si="2"/>
        <v>1602253.0200000003</v>
      </c>
      <c r="F9" s="12">
        <f t="shared" si="2"/>
        <v>1587764.6800000002</v>
      </c>
      <c r="G9" s="1"/>
    </row>
    <row r="10" spans="1:9" ht="26.25" customHeight="1" x14ac:dyDescent="0.3">
      <c r="A10" s="29"/>
      <c r="B10" s="28"/>
      <c r="C10" s="9" t="s">
        <v>5</v>
      </c>
      <c r="D10" s="12">
        <f t="shared" ref="D10:F10" si="3">D15+D20+D25+D30+D35+D40+D45+D50+D55+D60+D65+D70+D75</f>
        <v>255653.97</v>
      </c>
      <c r="E10" s="12">
        <f t="shared" si="3"/>
        <v>0</v>
      </c>
      <c r="F10" s="12">
        <f t="shared" si="3"/>
        <v>250732.55000000002</v>
      </c>
      <c r="G10" s="1"/>
    </row>
    <row r="11" spans="1:9" s="24" customFormat="1" ht="15" customHeight="1" x14ac:dyDescent="0.3">
      <c r="A11" s="27">
        <v>1</v>
      </c>
      <c r="B11" s="25" t="s">
        <v>7</v>
      </c>
      <c r="C11" s="15" t="s">
        <v>19</v>
      </c>
      <c r="D11" s="14">
        <f>D13+D14+D15+D12</f>
        <v>1734436.64</v>
      </c>
      <c r="E11" s="14">
        <f t="shared" ref="E11:F11" si="4">SUM(E12:E15)</f>
        <v>1500951.5</v>
      </c>
      <c r="F11" s="14">
        <f t="shared" si="4"/>
        <v>1743645.63</v>
      </c>
      <c r="G11" s="23">
        <f>F11/ E11</f>
        <v>1.1616935190777316</v>
      </c>
    </row>
    <row r="12" spans="1:9" s="24" customFormat="1" ht="21" customHeight="1" x14ac:dyDescent="0.3">
      <c r="A12" s="27"/>
      <c r="B12" s="25"/>
      <c r="C12" s="15" t="s">
        <v>2</v>
      </c>
      <c r="D12" s="14">
        <v>0</v>
      </c>
      <c r="E12" s="14">
        <v>0</v>
      </c>
      <c r="F12" s="14">
        <v>0</v>
      </c>
      <c r="G12" s="23" t="e">
        <f t="shared" ref="G12:G75" si="5">F12/ E12</f>
        <v>#DIV/0!</v>
      </c>
    </row>
    <row r="13" spans="1:9" s="24" customFormat="1" ht="15.75" customHeight="1" x14ac:dyDescent="0.3">
      <c r="A13" s="27"/>
      <c r="B13" s="25"/>
      <c r="C13" s="15" t="s">
        <v>3</v>
      </c>
      <c r="D13" s="14">
        <v>863450.98</v>
      </c>
      <c r="E13" s="14">
        <v>883594.71</v>
      </c>
      <c r="F13" s="14">
        <v>883369.72</v>
      </c>
      <c r="G13" s="23">
        <f t="shared" si="5"/>
        <v>0.99974536968425265</v>
      </c>
    </row>
    <row r="14" spans="1:9" s="24" customFormat="1" ht="15.75" customHeight="1" x14ac:dyDescent="0.3">
      <c r="A14" s="27"/>
      <c r="B14" s="25"/>
      <c r="C14" s="15" t="s">
        <v>4</v>
      </c>
      <c r="D14" s="14">
        <v>621722.56999999995</v>
      </c>
      <c r="E14" s="14">
        <v>617356.79</v>
      </c>
      <c r="F14" s="14">
        <v>615003.27</v>
      </c>
      <c r="G14" s="23">
        <f t="shared" si="5"/>
        <v>0.99618774744503902</v>
      </c>
    </row>
    <row r="15" spans="1:9" s="24" customFormat="1" ht="15.75" customHeight="1" x14ac:dyDescent="0.3">
      <c r="A15" s="27"/>
      <c r="B15" s="25"/>
      <c r="C15" s="15" t="s">
        <v>5</v>
      </c>
      <c r="D15" s="14">
        <v>249263.09</v>
      </c>
      <c r="E15" s="14"/>
      <c r="F15" s="14">
        <v>245272.64</v>
      </c>
      <c r="G15" s="23" t="e">
        <f t="shared" si="5"/>
        <v>#DIV/0!</v>
      </c>
    </row>
    <row r="16" spans="1:9" ht="21.75" customHeight="1" x14ac:dyDescent="0.3">
      <c r="A16" s="27">
        <v>2</v>
      </c>
      <c r="B16" s="25" t="s">
        <v>8</v>
      </c>
      <c r="C16" s="15" t="s">
        <v>19</v>
      </c>
      <c r="D16" s="14">
        <v>822639.21</v>
      </c>
      <c r="E16" s="14">
        <v>853879.94</v>
      </c>
      <c r="F16" s="14">
        <f>SUM(F17:F20)</f>
        <v>853187.77</v>
      </c>
      <c r="G16" s="23">
        <f t="shared" si="5"/>
        <v>0.99918938252607281</v>
      </c>
    </row>
    <row r="17" spans="1:7" ht="24" customHeight="1" x14ac:dyDescent="0.3">
      <c r="A17" s="27"/>
      <c r="B17" s="25"/>
      <c r="C17" s="15" t="s">
        <v>2</v>
      </c>
      <c r="D17" s="14">
        <v>203496.6</v>
      </c>
      <c r="E17" s="14">
        <v>230753.22</v>
      </c>
      <c r="F17" s="14">
        <v>230605.28</v>
      </c>
      <c r="G17" s="23">
        <f t="shared" si="5"/>
        <v>0.99935888218591273</v>
      </c>
    </row>
    <row r="18" spans="1:7" ht="18.75" customHeight="1" x14ac:dyDescent="0.3">
      <c r="A18" s="27"/>
      <c r="B18" s="25"/>
      <c r="C18" s="15" t="s">
        <v>3</v>
      </c>
      <c r="D18" s="14">
        <v>587468.46</v>
      </c>
      <c r="E18" s="14">
        <v>593336.53</v>
      </c>
      <c r="F18" s="14">
        <v>593327.72</v>
      </c>
      <c r="G18" s="23">
        <f t="shared" si="5"/>
        <v>0.99998515176539016</v>
      </c>
    </row>
    <row r="19" spans="1:7" ht="24.75" customHeight="1" x14ac:dyDescent="0.3">
      <c r="A19" s="27"/>
      <c r="B19" s="25"/>
      <c r="C19" s="15" t="s">
        <v>4</v>
      </c>
      <c r="D19" s="14">
        <v>31674.15</v>
      </c>
      <c r="E19" s="14">
        <v>29790.2</v>
      </c>
      <c r="F19" s="14">
        <v>29254.77</v>
      </c>
      <c r="G19" s="23">
        <f t="shared" si="5"/>
        <v>0.98202663963316794</v>
      </c>
    </row>
    <row r="20" spans="1:7" ht="21.75" customHeight="1" x14ac:dyDescent="0.3">
      <c r="A20" s="27"/>
      <c r="B20" s="25"/>
      <c r="C20" s="15" t="s">
        <v>5</v>
      </c>
      <c r="D20" s="14">
        <v>0</v>
      </c>
      <c r="E20" s="14">
        <v>0</v>
      </c>
      <c r="F20" s="14">
        <v>0</v>
      </c>
      <c r="G20" s="23" t="e">
        <f t="shared" si="5"/>
        <v>#DIV/0!</v>
      </c>
    </row>
    <row r="21" spans="1:7" ht="18.75" x14ac:dyDescent="0.3">
      <c r="A21" s="27">
        <v>3</v>
      </c>
      <c r="B21" s="25" t="s">
        <v>9</v>
      </c>
      <c r="C21" s="15" t="s">
        <v>19</v>
      </c>
      <c r="D21" s="14">
        <f t="shared" ref="D21" si="6">SUM(D22:D25)</f>
        <v>183890.36000000002</v>
      </c>
      <c r="E21" s="14">
        <v>304215.39</v>
      </c>
      <c r="F21" s="14">
        <f t="shared" ref="F21" si="7">SUM(F22:F25)</f>
        <v>240033.84999999998</v>
      </c>
      <c r="G21" s="23">
        <f t="shared" si="5"/>
        <v>0.7890259924062355</v>
      </c>
    </row>
    <row r="22" spans="1:7" ht="18.75" x14ac:dyDescent="0.3">
      <c r="A22" s="27"/>
      <c r="B22" s="25"/>
      <c r="C22" s="15" t="s">
        <v>2</v>
      </c>
      <c r="D22" s="14">
        <v>0</v>
      </c>
      <c r="E22" s="14">
        <v>0</v>
      </c>
      <c r="F22" s="14">
        <v>0</v>
      </c>
      <c r="G22" s="23" t="e">
        <f t="shared" si="5"/>
        <v>#DIV/0!</v>
      </c>
    </row>
    <row r="23" spans="1:7" ht="18.75" x14ac:dyDescent="0.3">
      <c r="A23" s="27"/>
      <c r="B23" s="25"/>
      <c r="C23" s="15" t="s">
        <v>3</v>
      </c>
      <c r="D23" s="14">
        <v>20119.82</v>
      </c>
      <c r="E23" s="14">
        <v>136886.87</v>
      </c>
      <c r="F23" s="14">
        <v>76791.58</v>
      </c>
      <c r="G23" s="23">
        <f t="shared" si="5"/>
        <v>0.56098572492745291</v>
      </c>
    </row>
    <row r="24" spans="1:7" ht="18.75" x14ac:dyDescent="0.3">
      <c r="A24" s="27"/>
      <c r="B24" s="25"/>
      <c r="C24" s="15" t="s">
        <v>4</v>
      </c>
      <c r="D24" s="14">
        <v>163770.54</v>
      </c>
      <c r="E24" s="14">
        <v>167328.51999999999</v>
      </c>
      <c r="F24" s="14">
        <v>163242.26999999999</v>
      </c>
      <c r="G24" s="23">
        <f t="shared" si="5"/>
        <v>0.97557947682797885</v>
      </c>
    </row>
    <row r="25" spans="1:7" ht="18.75" customHeight="1" x14ac:dyDescent="0.3">
      <c r="A25" s="27"/>
      <c r="B25" s="25"/>
      <c r="C25" s="15" t="s">
        <v>5</v>
      </c>
      <c r="D25" s="14">
        <v>0</v>
      </c>
      <c r="E25" s="14">
        <v>0</v>
      </c>
      <c r="F25" s="14">
        <v>0</v>
      </c>
      <c r="G25" s="23" t="e">
        <f t="shared" si="5"/>
        <v>#DIV/0!</v>
      </c>
    </row>
    <row r="26" spans="1:7" ht="18.75" x14ac:dyDescent="0.3">
      <c r="A26" s="27">
        <v>4</v>
      </c>
      <c r="B26" s="25" t="s">
        <v>10</v>
      </c>
      <c r="C26" s="15" t="s">
        <v>19</v>
      </c>
      <c r="D26" s="14">
        <v>10050.799999999999</v>
      </c>
      <c r="E26" s="14">
        <v>10661.78</v>
      </c>
      <c r="F26" s="14">
        <v>10657.49</v>
      </c>
      <c r="G26" s="23">
        <f t="shared" si="5"/>
        <v>0.99959762816340225</v>
      </c>
    </row>
    <row r="27" spans="1:7" ht="18.75" x14ac:dyDescent="0.3">
      <c r="A27" s="27"/>
      <c r="B27" s="25"/>
      <c r="C27" s="15" t="s">
        <v>2</v>
      </c>
      <c r="D27" s="14">
        <v>0</v>
      </c>
      <c r="E27" s="14">
        <v>0</v>
      </c>
      <c r="F27" s="14">
        <v>0</v>
      </c>
      <c r="G27" s="23" t="e">
        <f t="shared" si="5"/>
        <v>#DIV/0!</v>
      </c>
    </row>
    <row r="28" spans="1:7" ht="18.75" x14ac:dyDescent="0.3">
      <c r="A28" s="27"/>
      <c r="B28" s="25"/>
      <c r="C28" s="15" t="s">
        <v>3</v>
      </c>
      <c r="D28" s="14">
        <v>0</v>
      </c>
      <c r="E28" s="14">
        <v>0</v>
      </c>
      <c r="F28" s="14">
        <v>0</v>
      </c>
      <c r="G28" s="23" t="e">
        <f t="shared" si="5"/>
        <v>#DIV/0!</v>
      </c>
    </row>
    <row r="29" spans="1:7" ht="18.75" x14ac:dyDescent="0.3">
      <c r="A29" s="27"/>
      <c r="B29" s="25"/>
      <c r="C29" s="15" t="s">
        <v>4</v>
      </c>
      <c r="D29" s="14">
        <v>10050.799999999999</v>
      </c>
      <c r="E29" s="14">
        <v>10661.78</v>
      </c>
      <c r="F29" s="14">
        <v>10657.49</v>
      </c>
      <c r="G29" s="23">
        <f t="shared" si="5"/>
        <v>0.99959762816340225</v>
      </c>
    </row>
    <row r="30" spans="1:7" ht="20.25" customHeight="1" x14ac:dyDescent="0.3">
      <c r="A30" s="27"/>
      <c r="B30" s="25"/>
      <c r="C30" s="15" t="s">
        <v>5</v>
      </c>
      <c r="D30" s="14">
        <v>0</v>
      </c>
      <c r="E30" s="14">
        <v>0</v>
      </c>
      <c r="F30" s="14">
        <v>0</v>
      </c>
      <c r="G30" s="23" t="e">
        <f t="shared" si="5"/>
        <v>#DIV/0!</v>
      </c>
    </row>
    <row r="31" spans="1:7" ht="18.75" x14ac:dyDescent="0.3">
      <c r="A31" s="27">
        <v>5</v>
      </c>
      <c r="B31" s="25" t="s">
        <v>11</v>
      </c>
      <c r="C31" s="15" t="s">
        <v>19</v>
      </c>
      <c r="D31" s="14">
        <v>114672.88</v>
      </c>
      <c r="E31" s="14">
        <v>103155.17</v>
      </c>
      <c r="F31" s="14">
        <v>108310.89</v>
      </c>
      <c r="G31" s="23">
        <f t="shared" si="5"/>
        <v>1.0499802385086467</v>
      </c>
    </row>
    <row r="32" spans="1:7" ht="18.75" x14ac:dyDescent="0.3">
      <c r="A32" s="27"/>
      <c r="B32" s="25"/>
      <c r="C32" s="15" t="s">
        <v>2</v>
      </c>
      <c r="D32" s="14">
        <v>0</v>
      </c>
      <c r="E32" s="14">
        <v>0</v>
      </c>
      <c r="F32" s="14">
        <v>0</v>
      </c>
      <c r="G32" s="23" t="e">
        <f t="shared" si="5"/>
        <v>#DIV/0!</v>
      </c>
    </row>
    <row r="33" spans="1:7" ht="18.75" x14ac:dyDescent="0.3">
      <c r="A33" s="27"/>
      <c r="B33" s="25"/>
      <c r="C33" s="15" t="s">
        <v>3</v>
      </c>
      <c r="D33" s="14">
        <v>13594.77</v>
      </c>
      <c r="E33" s="14">
        <v>13594.77</v>
      </c>
      <c r="F33" s="14">
        <v>13594.77</v>
      </c>
      <c r="G33" s="23">
        <f t="shared" si="5"/>
        <v>1</v>
      </c>
    </row>
    <row r="34" spans="1:7" ht="18.75" x14ac:dyDescent="0.3">
      <c r="A34" s="27"/>
      <c r="B34" s="25"/>
      <c r="C34" s="15" t="s">
        <v>4</v>
      </c>
      <c r="D34" s="14">
        <v>94787.23</v>
      </c>
      <c r="E34" s="14">
        <v>89560.4</v>
      </c>
      <c r="F34" s="14">
        <v>89356.21</v>
      </c>
      <c r="G34" s="23">
        <f t="shared" si="5"/>
        <v>0.99772008610948604</v>
      </c>
    </row>
    <row r="35" spans="1:7" ht="18.75" customHeight="1" x14ac:dyDescent="0.3">
      <c r="A35" s="27"/>
      <c r="B35" s="25"/>
      <c r="C35" s="15" t="s">
        <v>5</v>
      </c>
      <c r="D35" s="14">
        <v>6290.88</v>
      </c>
      <c r="E35" s="14">
        <v>0</v>
      </c>
      <c r="F35" s="14">
        <v>5359.91</v>
      </c>
      <c r="G35" s="23" t="e">
        <f t="shared" si="5"/>
        <v>#DIV/0!</v>
      </c>
    </row>
    <row r="36" spans="1:7" ht="18.75" x14ac:dyDescent="0.3">
      <c r="A36" s="27">
        <v>6</v>
      </c>
      <c r="B36" s="25" t="s">
        <v>12</v>
      </c>
      <c r="C36" s="15" t="s">
        <v>19</v>
      </c>
      <c r="D36" s="14">
        <f t="shared" ref="D36" si="8">SUM(D37:D40)</f>
        <v>237299.64</v>
      </c>
      <c r="E36" s="14">
        <f>SUM(E37:E40)</f>
        <v>238184.24</v>
      </c>
      <c r="F36" s="14">
        <f t="shared" ref="F36" si="9">SUM(F37:F40)</f>
        <v>233531.23</v>
      </c>
      <c r="G36" s="23">
        <f t="shared" si="5"/>
        <v>0.98046466046620051</v>
      </c>
    </row>
    <row r="37" spans="1:7" ht="18.75" x14ac:dyDescent="0.3">
      <c r="A37" s="27"/>
      <c r="B37" s="25"/>
      <c r="C37" s="15" t="s">
        <v>2</v>
      </c>
      <c r="D37" s="14">
        <v>0</v>
      </c>
      <c r="E37" s="14">
        <v>0</v>
      </c>
      <c r="F37" s="14">
        <v>0</v>
      </c>
      <c r="G37" s="23" t="e">
        <f t="shared" si="5"/>
        <v>#DIV/0!</v>
      </c>
    </row>
    <row r="38" spans="1:7" ht="18.75" x14ac:dyDescent="0.3">
      <c r="A38" s="27"/>
      <c r="B38" s="25"/>
      <c r="C38" s="15" t="s">
        <v>3</v>
      </c>
      <c r="D38" s="14">
        <v>59125.11</v>
      </c>
      <c r="E38" s="14">
        <v>59125.11</v>
      </c>
      <c r="F38" s="14">
        <v>56999.13</v>
      </c>
      <c r="G38" s="23">
        <f t="shared" si="5"/>
        <v>0.96404268846180574</v>
      </c>
    </row>
    <row r="39" spans="1:7" ht="18.75" x14ac:dyDescent="0.3">
      <c r="A39" s="27"/>
      <c r="B39" s="25"/>
      <c r="C39" s="15" t="s">
        <v>4</v>
      </c>
      <c r="D39" s="14">
        <v>178174.53</v>
      </c>
      <c r="E39" s="14">
        <v>179059.13</v>
      </c>
      <c r="F39" s="14">
        <v>176532.1</v>
      </c>
      <c r="G39" s="23">
        <f t="shared" si="5"/>
        <v>0.98588717592897945</v>
      </c>
    </row>
    <row r="40" spans="1:7" ht="21.75" customHeight="1" x14ac:dyDescent="0.3">
      <c r="A40" s="27"/>
      <c r="B40" s="25"/>
      <c r="C40" s="15" t="s">
        <v>5</v>
      </c>
      <c r="D40" s="14">
        <v>0</v>
      </c>
      <c r="E40" s="14">
        <v>0</v>
      </c>
      <c r="F40" s="14">
        <v>0</v>
      </c>
      <c r="G40" s="23" t="e">
        <f t="shared" si="5"/>
        <v>#DIV/0!</v>
      </c>
    </row>
    <row r="41" spans="1:7" ht="18.75" x14ac:dyDescent="0.3">
      <c r="A41" s="27">
        <v>7</v>
      </c>
      <c r="B41" s="25" t="s">
        <v>13</v>
      </c>
      <c r="C41" s="15" t="s">
        <v>19</v>
      </c>
      <c r="D41" s="14">
        <f t="shared" ref="D41:F41" si="10">SUM(D42:D45)</f>
        <v>87265.919999999998</v>
      </c>
      <c r="E41" s="14">
        <f t="shared" si="10"/>
        <v>87485.73</v>
      </c>
      <c r="F41" s="14">
        <f t="shared" si="10"/>
        <v>87311.54</v>
      </c>
      <c r="G41" s="23">
        <f t="shared" si="5"/>
        <v>0.99800893242818001</v>
      </c>
    </row>
    <row r="42" spans="1:7" ht="18.75" x14ac:dyDescent="0.3">
      <c r="A42" s="27"/>
      <c r="B42" s="25"/>
      <c r="C42" s="15" t="s">
        <v>2</v>
      </c>
      <c r="D42" s="14">
        <v>0</v>
      </c>
      <c r="E42" s="14">
        <v>0</v>
      </c>
      <c r="F42" s="14">
        <v>0</v>
      </c>
      <c r="G42" s="23" t="e">
        <f t="shared" si="5"/>
        <v>#DIV/0!</v>
      </c>
    </row>
    <row r="43" spans="1:7" ht="18.75" x14ac:dyDescent="0.3">
      <c r="A43" s="27"/>
      <c r="B43" s="25"/>
      <c r="C43" s="15" t="s">
        <v>3</v>
      </c>
      <c r="D43" s="14">
        <v>0</v>
      </c>
      <c r="E43" s="14">
        <v>0</v>
      </c>
      <c r="F43" s="14">
        <v>0</v>
      </c>
      <c r="G43" s="23" t="e">
        <f t="shared" si="5"/>
        <v>#DIV/0!</v>
      </c>
    </row>
    <row r="44" spans="1:7" ht="18.75" x14ac:dyDescent="0.3">
      <c r="A44" s="27"/>
      <c r="B44" s="25"/>
      <c r="C44" s="15" t="s">
        <v>4</v>
      </c>
      <c r="D44" s="14">
        <v>87265.919999999998</v>
      </c>
      <c r="E44" s="14">
        <v>87485.73</v>
      </c>
      <c r="F44" s="14">
        <v>87311.54</v>
      </c>
      <c r="G44" s="23">
        <f t="shared" si="5"/>
        <v>0.99800893242818001</v>
      </c>
    </row>
    <row r="45" spans="1:7" ht="15.75" customHeight="1" x14ac:dyDescent="0.3">
      <c r="A45" s="27"/>
      <c r="B45" s="25"/>
      <c r="C45" s="15" t="s">
        <v>5</v>
      </c>
      <c r="D45" s="14">
        <v>0</v>
      </c>
      <c r="E45" s="14">
        <v>0</v>
      </c>
      <c r="F45" s="14">
        <v>0</v>
      </c>
      <c r="G45" s="23" t="e">
        <f t="shared" si="5"/>
        <v>#DIV/0!</v>
      </c>
    </row>
    <row r="46" spans="1:7" ht="18.75" x14ac:dyDescent="0.3">
      <c r="A46" s="27">
        <v>8</v>
      </c>
      <c r="B46" s="25" t="s">
        <v>17</v>
      </c>
      <c r="C46" s="15" t="s">
        <v>19</v>
      </c>
      <c r="D46" s="14">
        <f t="shared" ref="D46:F46" si="11">SUM(D47:D50)</f>
        <v>35729.949999999997</v>
      </c>
      <c r="E46" s="14">
        <f t="shared" si="11"/>
        <v>35415.550000000003</v>
      </c>
      <c r="F46" s="14">
        <f t="shared" si="11"/>
        <v>35172.71</v>
      </c>
      <c r="G46" s="23">
        <f t="shared" si="5"/>
        <v>0.99314312498323465</v>
      </c>
    </row>
    <row r="47" spans="1:7" ht="18.75" x14ac:dyDescent="0.3">
      <c r="A47" s="27"/>
      <c r="B47" s="25"/>
      <c r="C47" s="15" t="s">
        <v>2</v>
      </c>
      <c r="D47" s="14">
        <v>0</v>
      </c>
      <c r="E47" s="14">
        <v>0</v>
      </c>
      <c r="F47" s="14">
        <v>0</v>
      </c>
      <c r="G47" s="23" t="e">
        <f t="shared" si="5"/>
        <v>#DIV/0!</v>
      </c>
    </row>
    <row r="48" spans="1:7" ht="18.75" x14ac:dyDescent="0.3">
      <c r="A48" s="27"/>
      <c r="B48" s="25"/>
      <c r="C48" s="15" t="s">
        <v>3</v>
      </c>
      <c r="D48" s="14">
        <v>962.5</v>
      </c>
      <c r="E48" s="14">
        <v>962.5</v>
      </c>
      <c r="F48" s="14">
        <v>949.75</v>
      </c>
      <c r="G48" s="23">
        <f t="shared" si="5"/>
        <v>0.98675324675324672</v>
      </c>
    </row>
    <row r="49" spans="1:7" ht="18.75" x14ac:dyDescent="0.3">
      <c r="A49" s="27"/>
      <c r="B49" s="25"/>
      <c r="C49" s="15" t="s">
        <v>4</v>
      </c>
      <c r="D49" s="14">
        <v>34767.449999999997</v>
      </c>
      <c r="E49" s="14">
        <v>34453.050000000003</v>
      </c>
      <c r="F49" s="14">
        <v>34222.959999999999</v>
      </c>
      <c r="G49" s="23">
        <f t="shared" si="5"/>
        <v>0.99332163625571601</v>
      </c>
    </row>
    <row r="50" spans="1:7" ht="21.75" customHeight="1" x14ac:dyDescent="0.3">
      <c r="A50" s="27"/>
      <c r="B50" s="25"/>
      <c r="C50" s="15" t="s">
        <v>5</v>
      </c>
      <c r="D50" s="14">
        <v>0</v>
      </c>
      <c r="E50" s="14">
        <v>0</v>
      </c>
      <c r="F50" s="14">
        <v>0</v>
      </c>
      <c r="G50" s="23" t="e">
        <f t="shared" si="5"/>
        <v>#DIV/0!</v>
      </c>
    </row>
    <row r="51" spans="1:7" ht="18.75" x14ac:dyDescent="0.3">
      <c r="A51" s="27">
        <v>9</v>
      </c>
      <c r="B51" s="25" t="s">
        <v>14</v>
      </c>
      <c r="C51" s="15" t="s">
        <v>19</v>
      </c>
      <c r="D51" s="14">
        <f t="shared" ref="D51:F51" si="12">SUM(D52:D55)</f>
        <v>133436.85</v>
      </c>
      <c r="E51" s="14">
        <f t="shared" si="12"/>
        <v>89293.01</v>
      </c>
      <c r="F51" s="14">
        <f t="shared" si="12"/>
        <v>86867.74</v>
      </c>
      <c r="G51" s="23">
        <f t="shared" si="5"/>
        <v>0.97283919536366859</v>
      </c>
    </row>
    <row r="52" spans="1:7" ht="18.75" x14ac:dyDescent="0.3">
      <c r="A52" s="27"/>
      <c r="B52" s="25"/>
      <c r="C52" s="15" t="s">
        <v>2</v>
      </c>
      <c r="D52" s="14">
        <v>0</v>
      </c>
      <c r="E52" s="14">
        <v>0</v>
      </c>
      <c r="F52" s="14">
        <v>0</v>
      </c>
      <c r="G52" s="23" t="e">
        <f t="shared" si="5"/>
        <v>#DIV/0!</v>
      </c>
    </row>
    <row r="53" spans="1:7" ht="18.75" x14ac:dyDescent="0.3">
      <c r="A53" s="27"/>
      <c r="B53" s="25"/>
      <c r="C53" s="15" t="s">
        <v>3</v>
      </c>
      <c r="D53" s="14">
        <v>0</v>
      </c>
      <c r="E53" s="14">
        <v>0</v>
      </c>
      <c r="F53" s="14">
        <v>0</v>
      </c>
      <c r="G53" s="23" t="e">
        <f t="shared" si="5"/>
        <v>#DIV/0!</v>
      </c>
    </row>
    <row r="54" spans="1:7" ht="18.75" x14ac:dyDescent="0.3">
      <c r="A54" s="27"/>
      <c r="B54" s="25"/>
      <c r="C54" s="15" t="s">
        <v>4</v>
      </c>
      <c r="D54" s="14">
        <v>133436.85</v>
      </c>
      <c r="E54" s="14">
        <v>89293.01</v>
      </c>
      <c r="F54" s="14">
        <v>86867.74</v>
      </c>
      <c r="G54" s="23">
        <f t="shared" si="5"/>
        <v>0.97283919536366859</v>
      </c>
    </row>
    <row r="55" spans="1:7" ht="16.5" customHeight="1" x14ac:dyDescent="0.3">
      <c r="A55" s="27"/>
      <c r="B55" s="25"/>
      <c r="C55" s="15" t="s">
        <v>5</v>
      </c>
      <c r="D55" s="14">
        <v>0</v>
      </c>
      <c r="E55" s="14">
        <v>0</v>
      </c>
      <c r="F55" s="14">
        <v>0</v>
      </c>
      <c r="G55" s="23" t="e">
        <f t="shared" si="5"/>
        <v>#DIV/0!</v>
      </c>
    </row>
    <row r="56" spans="1:7" ht="18.75" x14ac:dyDescent="0.3">
      <c r="A56" s="27">
        <v>10</v>
      </c>
      <c r="B56" s="25" t="s">
        <v>18</v>
      </c>
      <c r="C56" s="15" t="s">
        <v>19</v>
      </c>
      <c r="D56" s="14">
        <f t="shared" ref="D56:F56" si="13">SUM(D57:D60)</f>
        <v>156280.03</v>
      </c>
      <c r="E56" s="14">
        <f t="shared" si="13"/>
        <v>155892.03</v>
      </c>
      <c r="F56" s="16">
        <f t="shared" si="13"/>
        <v>155048.19</v>
      </c>
      <c r="G56" s="23">
        <f t="shared" si="5"/>
        <v>0.99458702282599054</v>
      </c>
    </row>
    <row r="57" spans="1:7" ht="18.75" x14ac:dyDescent="0.3">
      <c r="A57" s="27"/>
      <c r="B57" s="25"/>
      <c r="C57" s="15" t="s">
        <v>2</v>
      </c>
      <c r="D57" s="14">
        <v>0</v>
      </c>
      <c r="E57" s="14">
        <v>0</v>
      </c>
      <c r="F57" s="14">
        <v>0</v>
      </c>
      <c r="G57" s="23" t="e">
        <f t="shared" si="5"/>
        <v>#DIV/0!</v>
      </c>
    </row>
    <row r="58" spans="1:7" ht="18.75" x14ac:dyDescent="0.3">
      <c r="A58" s="27"/>
      <c r="B58" s="25"/>
      <c r="C58" s="15" t="s">
        <v>3</v>
      </c>
      <c r="D58" s="14">
        <v>138842.72</v>
      </c>
      <c r="E58" s="14">
        <v>138842.71</v>
      </c>
      <c r="F58" s="14">
        <v>138497.4</v>
      </c>
      <c r="G58" s="23">
        <f t="shared" si="5"/>
        <v>0.99751294108275479</v>
      </c>
    </row>
    <row r="59" spans="1:7" ht="18.75" x14ac:dyDescent="0.3">
      <c r="A59" s="27"/>
      <c r="B59" s="25"/>
      <c r="C59" s="15" t="s">
        <v>4</v>
      </c>
      <c r="D59" s="14">
        <v>17337.310000000001</v>
      </c>
      <c r="E59" s="14">
        <v>17049.32</v>
      </c>
      <c r="F59" s="14">
        <v>16450.79</v>
      </c>
      <c r="G59" s="23">
        <f t="shared" si="5"/>
        <v>0.96489420105904522</v>
      </c>
    </row>
    <row r="60" spans="1:7" ht="18.75" customHeight="1" x14ac:dyDescent="0.3">
      <c r="A60" s="27"/>
      <c r="B60" s="25"/>
      <c r="C60" s="15" t="s">
        <v>5</v>
      </c>
      <c r="D60" s="14">
        <v>100</v>
      </c>
      <c r="E60" s="14">
        <v>0</v>
      </c>
      <c r="F60" s="14">
        <v>100</v>
      </c>
      <c r="G60" s="23" t="e">
        <f t="shared" si="5"/>
        <v>#DIV/0!</v>
      </c>
    </row>
    <row r="61" spans="1:7" ht="18.75" x14ac:dyDescent="0.3">
      <c r="A61" s="27">
        <v>11</v>
      </c>
      <c r="B61" s="25" t="s">
        <v>15</v>
      </c>
      <c r="C61" s="15" t="s">
        <v>19</v>
      </c>
      <c r="D61" s="14">
        <f t="shared" ref="D61:F61" si="14">SUM(D62:D65)</f>
        <v>147662.56</v>
      </c>
      <c r="E61" s="14">
        <f t="shared" si="14"/>
        <v>148111.29999999999</v>
      </c>
      <c r="F61" s="14">
        <f t="shared" si="14"/>
        <v>140757.38</v>
      </c>
      <c r="G61" s="23">
        <f t="shared" si="5"/>
        <v>0.95034869047803927</v>
      </c>
    </row>
    <row r="62" spans="1:7" ht="18.75" x14ac:dyDescent="0.3">
      <c r="A62" s="27"/>
      <c r="B62" s="25"/>
      <c r="C62" s="15" t="s">
        <v>2</v>
      </c>
      <c r="D62" s="14">
        <v>0</v>
      </c>
      <c r="E62" s="14">
        <v>0</v>
      </c>
      <c r="F62" s="14">
        <v>0</v>
      </c>
      <c r="G62" s="23" t="e">
        <f t="shared" si="5"/>
        <v>#DIV/0!</v>
      </c>
    </row>
    <row r="63" spans="1:7" ht="18.75" x14ac:dyDescent="0.3">
      <c r="A63" s="27"/>
      <c r="B63" s="25"/>
      <c r="C63" s="15" t="s">
        <v>3</v>
      </c>
      <c r="D63" s="14">
        <v>92301.14</v>
      </c>
      <c r="E63" s="14">
        <v>90810.93</v>
      </c>
      <c r="F63" s="14">
        <v>83666.41</v>
      </c>
      <c r="G63" s="23">
        <f t="shared" si="5"/>
        <v>0.92132532945098145</v>
      </c>
    </row>
    <row r="64" spans="1:7" ht="18.75" x14ac:dyDescent="0.3">
      <c r="A64" s="27"/>
      <c r="B64" s="25"/>
      <c r="C64" s="15" t="s">
        <v>4</v>
      </c>
      <c r="D64" s="14">
        <v>55361.42</v>
      </c>
      <c r="E64" s="14">
        <v>57300.37</v>
      </c>
      <c r="F64" s="14">
        <v>57090.97</v>
      </c>
      <c r="G64" s="23">
        <f t="shared" si="5"/>
        <v>0.99634557333573937</v>
      </c>
    </row>
    <row r="65" spans="1:7" ht="21" customHeight="1" x14ac:dyDescent="0.3">
      <c r="A65" s="27"/>
      <c r="B65" s="25"/>
      <c r="C65" s="15" t="s">
        <v>5</v>
      </c>
      <c r="D65" s="14">
        <v>0</v>
      </c>
      <c r="E65" s="14">
        <v>0</v>
      </c>
      <c r="F65" s="14">
        <v>0</v>
      </c>
      <c r="G65" s="23" t="e">
        <f t="shared" si="5"/>
        <v>#DIV/0!</v>
      </c>
    </row>
    <row r="66" spans="1:7" ht="15.75" customHeight="1" x14ac:dyDescent="0.3">
      <c r="A66" s="27">
        <v>12</v>
      </c>
      <c r="B66" s="25" t="s">
        <v>33</v>
      </c>
      <c r="C66" s="15" t="s">
        <v>19</v>
      </c>
      <c r="D66" s="14">
        <f t="shared" ref="D66" si="15">SUM(D67:D70)</f>
        <v>185607.27</v>
      </c>
      <c r="E66" s="14">
        <v>184886.69</v>
      </c>
      <c r="F66" s="14">
        <v>184081.6</v>
      </c>
      <c r="G66" s="23">
        <f t="shared" si="5"/>
        <v>0.99564549508674749</v>
      </c>
    </row>
    <row r="67" spans="1:7" ht="18.75" x14ac:dyDescent="0.3">
      <c r="A67" s="27"/>
      <c r="B67" s="25"/>
      <c r="C67" s="15" t="s">
        <v>2</v>
      </c>
      <c r="D67" s="14">
        <v>0</v>
      </c>
      <c r="E67" s="14">
        <v>0</v>
      </c>
      <c r="F67" s="14">
        <v>0</v>
      </c>
      <c r="G67" s="23" t="e">
        <f t="shared" si="5"/>
        <v>#DIV/0!</v>
      </c>
    </row>
    <row r="68" spans="1:7" ht="18.75" x14ac:dyDescent="0.3">
      <c r="A68" s="27"/>
      <c r="B68" s="25"/>
      <c r="C68" s="15" t="s">
        <v>3</v>
      </c>
      <c r="D68" s="14">
        <v>2058.21</v>
      </c>
      <c r="E68" s="14">
        <v>2058.21</v>
      </c>
      <c r="F68" s="14">
        <v>2058.21</v>
      </c>
      <c r="G68" s="23">
        <f t="shared" si="5"/>
        <v>1</v>
      </c>
    </row>
    <row r="69" spans="1:7" ht="18.75" x14ac:dyDescent="0.3">
      <c r="A69" s="27"/>
      <c r="B69" s="25"/>
      <c r="C69" s="15" t="s">
        <v>4</v>
      </c>
      <c r="D69" s="14">
        <v>183549.06</v>
      </c>
      <c r="E69" s="14">
        <v>182828.48</v>
      </c>
      <c r="F69" s="14">
        <v>182023.39</v>
      </c>
      <c r="G69" s="23">
        <f t="shared" si="5"/>
        <v>0.99559647380976968</v>
      </c>
    </row>
    <row r="70" spans="1:7" ht="45.75" customHeight="1" x14ac:dyDescent="0.3">
      <c r="A70" s="27"/>
      <c r="B70" s="25"/>
      <c r="C70" s="15" t="s">
        <v>5</v>
      </c>
      <c r="D70" s="14">
        <v>0</v>
      </c>
      <c r="E70" s="14">
        <v>0</v>
      </c>
      <c r="F70" s="14">
        <v>0</v>
      </c>
      <c r="G70" s="23" t="e">
        <f t="shared" si="5"/>
        <v>#DIV/0!</v>
      </c>
    </row>
    <row r="71" spans="1:7" ht="18.75" x14ac:dyDescent="0.3">
      <c r="A71" s="27">
        <v>13</v>
      </c>
      <c r="B71" s="25" t="s">
        <v>28</v>
      </c>
      <c r="C71" s="15" t="s">
        <v>19</v>
      </c>
      <c r="D71" s="14">
        <v>35379.68</v>
      </c>
      <c r="E71" s="14">
        <f t="shared" ref="E71:F71" si="16">SUM(E72:E75)</f>
        <v>35420.879999999997</v>
      </c>
      <c r="F71" s="14">
        <f t="shared" si="16"/>
        <v>35358.06</v>
      </c>
      <c r="G71" s="23">
        <f t="shared" si="5"/>
        <v>0.9982264698110267</v>
      </c>
    </row>
    <row r="72" spans="1:7" ht="18.75" x14ac:dyDescent="0.3">
      <c r="A72" s="27"/>
      <c r="B72" s="25"/>
      <c r="C72" s="15" t="s">
        <v>2</v>
      </c>
      <c r="D72" s="14">
        <v>0</v>
      </c>
      <c r="E72" s="14">
        <v>0</v>
      </c>
      <c r="F72" s="14">
        <v>0</v>
      </c>
      <c r="G72" s="23" t="e">
        <f t="shared" si="5"/>
        <v>#DIV/0!</v>
      </c>
    </row>
    <row r="73" spans="1:7" ht="18.75" x14ac:dyDescent="0.3">
      <c r="A73" s="27"/>
      <c r="B73" s="25"/>
      <c r="C73" s="15" t="s">
        <v>3</v>
      </c>
      <c r="D73" s="14">
        <v>0</v>
      </c>
      <c r="E73" s="14">
        <v>0</v>
      </c>
      <c r="F73" s="14">
        <v>0</v>
      </c>
      <c r="G73" s="23" t="e">
        <f t="shared" si="5"/>
        <v>#DIV/0!</v>
      </c>
    </row>
    <row r="74" spans="1:7" ht="18.75" x14ac:dyDescent="0.3">
      <c r="A74" s="27"/>
      <c r="B74" s="25"/>
      <c r="C74" s="15" t="s">
        <v>4</v>
      </c>
      <c r="D74" s="14">
        <v>35379.68</v>
      </c>
      <c r="E74" s="14">
        <v>35420.879999999997</v>
      </c>
      <c r="F74" s="14">
        <v>35358.06</v>
      </c>
      <c r="G74" s="23">
        <f t="shared" si="5"/>
        <v>0.9982264698110267</v>
      </c>
    </row>
    <row r="75" spans="1:7" ht="19.5" customHeight="1" x14ac:dyDescent="0.3">
      <c r="A75" s="27"/>
      <c r="B75" s="25"/>
      <c r="C75" s="15" t="s">
        <v>5</v>
      </c>
      <c r="D75" s="14">
        <v>0</v>
      </c>
      <c r="E75" s="14">
        <v>0</v>
      </c>
      <c r="F75" s="14">
        <v>0</v>
      </c>
      <c r="G75" s="23" t="e">
        <f t="shared" si="5"/>
        <v>#DIV/0!</v>
      </c>
    </row>
    <row r="76" spans="1:7" ht="19.5" customHeight="1" x14ac:dyDescent="0.3">
      <c r="A76" s="26">
        <v>14</v>
      </c>
      <c r="B76" s="25" t="s">
        <v>34</v>
      </c>
      <c r="C76" s="15" t="s">
        <v>19</v>
      </c>
      <c r="D76" s="14">
        <f>D77+D78</f>
        <v>82223.039999999994</v>
      </c>
      <c r="E76" s="14">
        <f t="shared" ref="E76:F76" si="17">E77+E78</f>
        <v>82777.25</v>
      </c>
      <c r="F76" s="14">
        <f t="shared" si="17"/>
        <v>82505.009999999995</v>
      </c>
      <c r="G76" s="23">
        <f t="shared" ref="G76:G78" si="18">F76/ E76</f>
        <v>0.99671117366184547</v>
      </c>
    </row>
    <row r="77" spans="1:7" ht="19.5" customHeight="1" x14ac:dyDescent="0.3">
      <c r="A77" s="26"/>
      <c r="B77" s="25"/>
      <c r="C77" s="15" t="s">
        <v>3</v>
      </c>
      <c r="D77" s="14">
        <v>78111.89</v>
      </c>
      <c r="E77" s="14">
        <v>78111.89</v>
      </c>
      <c r="F77" s="14">
        <v>78111.89</v>
      </c>
      <c r="G77" s="23">
        <f t="shared" si="18"/>
        <v>1</v>
      </c>
    </row>
    <row r="78" spans="1:7" ht="19.5" customHeight="1" x14ac:dyDescent="0.3">
      <c r="A78" s="26"/>
      <c r="B78" s="25"/>
      <c r="C78" s="15" t="s">
        <v>4</v>
      </c>
      <c r="D78" s="14">
        <v>4111.1499999999996</v>
      </c>
      <c r="E78" s="14">
        <v>4665.3599999999997</v>
      </c>
      <c r="F78" s="14">
        <v>4393.12</v>
      </c>
      <c r="G78" s="23">
        <f t="shared" si="18"/>
        <v>0.9416465181679442</v>
      </c>
    </row>
    <row r="79" spans="1:7" ht="18.75" x14ac:dyDescent="0.3">
      <c r="A79" s="1"/>
      <c r="B79" s="1" t="s">
        <v>25</v>
      </c>
      <c r="C79" s="1"/>
      <c r="D79" s="1"/>
      <c r="E79" s="1"/>
      <c r="F79" s="1"/>
      <c r="G79" s="1"/>
    </row>
    <row r="80" spans="1:7" ht="18.75" x14ac:dyDescent="0.3">
      <c r="A80" s="1"/>
      <c r="B80" s="1" t="s">
        <v>26</v>
      </c>
      <c r="C80" s="1"/>
      <c r="D80" s="1"/>
      <c r="E80" s="1"/>
      <c r="F80" s="1"/>
      <c r="G80" s="1"/>
    </row>
    <row r="81" spans="1:7" ht="18.75" x14ac:dyDescent="0.3">
      <c r="A81" s="1"/>
      <c r="B81" s="1" t="s">
        <v>27</v>
      </c>
      <c r="C81" s="1"/>
      <c r="D81" s="1"/>
      <c r="E81" s="1"/>
      <c r="F81" s="1"/>
      <c r="G81" s="1"/>
    </row>
  </sheetData>
  <mergeCells count="32">
    <mergeCell ref="A1:F1"/>
    <mergeCell ref="B2:G2"/>
    <mergeCell ref="A6:A10"/>
    <mergeCell ref="B6:B10"/>
    <mergeCell ref="A11:A15"/>
    <mergeCell ref="B11:B15"/>
    <mergeCell ref="A16:A20"/>
    <mergeCell ref="B16:B20"/>
    <mergeCell ref="A21:A25"/>
    <mergeCell ref="B21:B25"/>
    <mergeCell ref="A26:A30"/>
    <mergeCell ref="B26:B30"/>
    <mergeCell ref="A31:A35"/>
    <mergeCell ref="B31:B35"/>
    <mergeCell ref="A36:A40"/>
    <mergeCell ref="B36:B40"/>
    <mergeCell ref="A41:A45"/>
    <mergeCell ref="B41:B45"/>
    <mergeCell ref="A46:A50"/>
    <mergeCell ref="B46:B50"/>
    <mergeCell ref="A51:A55"/>
    <mergeCell ref="B51:B55"/>
    <mergeCell ref="A56:A60"/>
    <mergeCell ref="B56:B60"/>
    <mergeCell ref="A76:A78"/>
    <mergeCell ref="B76:B78"/>
    <mergeCell ref="A61:A65"/>
    <mergeCell ref="B61:B65"/>
    <mergeCell ref="A66:A70"/>
    <mergeCell ref="B66:B70"/>
    <mergeCell ref="A71:A75"/>
    <mergeCell ref="B71:B75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59" orientation="landscape" r:id="rId1"/>
  <rowBreaks count="1" manualBreakCount="1">
    <brk id="35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2018</vt:lpstr>
      <vt:lpstr>2018 (2)</vt:lpstr>
      <vt:lpstr>'2018'!Область_печати</vt:lpstr>
      <vt:lpstr>'2018 (2)'!Область_печати</vt:lpstr>
    </vt:vector>
  </TitlesOfParts>
  <Company>Administraciya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Administraciya</dc:creator>
  <cp:lastModifiedBy>DNA7 X86</cp:lastModifiedBy>
  <cp:lastPrinted>2019-04-16T07:59:43Z</cp:lastPrinted>
  <dcterms:created xsi:type="dcterms:W3CDTF">2015-04-24T06:22:56Z</dcterms:created>
  <dcterms:modified xsi:type="dcterms:W3CDTF">2019-04-17T13:01:00Z</dcterms:modified>
</cp:coreProperties>
</file>